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для обмена\_МЕБЕЛЬ\_ПРАЙС ЛИСТЫ\Прайс 2025\Прайс_Ассистент_ДИЛЕРУ\"/>
    </mc:Choice>
  </mc:AlternateContent>
  <xr:revisionPtr revIDLastSave="0" documentId="13_ncr:1_{A4BE0D5F-51C4-42D1-A41A-ACDD95C0725E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ВЕРСТАКИ_Легкие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6" i="3" l="1"/>
  <c r="E31" i="3"/>
  <c r="E30" i="3"/>
  <c r="E34" i="3"/>
  <c r="E33" i="3"/>
  <c r="E32" i="3"/>
  <c r="E55" i="3" l="1"/>
  <c r="E29" i="3" s="1"/>
  <c r="E9" i="3" l="1"/>
  <c r="E6" i="3"/>
  <c r="E8" i="3"/>
  <c r="E5" i="3"/>
  <c r="E7" i="3"/>
  <c r="E4" i="3"/>
  <c r="E15" i="3" l="1"/>
  <c r="E14" i="3"/>
  <c r="E13" i="3"/>
  <c r="E12" i="3"/>
  <c r="E11" i="3"/>
  <c r="E10" i="3"/>
  <c r="E20" i="3"/>
  <c r="E19" i="3"/>
  <c r="E18" i="3"/>
  <c r="E17" i="3"/>
  <c r="E22" i="3" l="1"/>
  <c r="E21" i="3"/>
</calcChain>
</file>

<file path=xl/sharedStrings.xml><?xml version="1.0" encoding="utf-8"?>
<sst xmlns="http://schemas.openxmlformats.org/spreadsheetml/2006/main" count="125" uniqueCount="125">
  <si>
    <t>W-14G-0</t>
  </si>
  <si>
    <t>W-14G</t>
  </si>
  <si>
    <t>W-14G-5</t>
  </si>
  <si>
    <t>W-14G-05</t>
  </si>
  <si>
    <t>W-18G-00</t>
  </si>
  <si>
    <t>W-18G-05</t>
  </si>
  <si>
    <t>W-18G-55</t>
  </si>
  <si>
    <t>Р1-14</t>
  </si>
  <si>
    <t>Р1-18</t>
  </si>
  <si>
    <t>Р2-14</t>
  </si>
  <si>
    <t>Р2-18</t>
  </si>
  <si>
    <r>
      <rPr>
        <b/>
        <sz val="14"/>
        <rFont val="Arial Nova"/>
        <family val="2"/>
        <charset val="204"/>
      </rPr>
      <t xml:space="preserve">Экран одинарный 1390х500х30мм. с кронштейнами                  </t>
    </r>
    <r>
      <rPr>
        <sz val="14"/>
        <rFont val="Arial Nova"/>
        <family val="2"/>
        <charset val="204"/>
      </rPr>
      <t>(квадратная перфорация 10х10мм)  Вес: 9 кг. Объем: 0,05 куб. м</t>
    </r>
  </si>
  <si>
    <r>
      <rPr>
        <b/>
        <sz val="14"/>
        <rFont val="Arial Nova"/>
        <family val="2"/>
        <charset val="204"/>
      </rPr>
      <t xml:space="preserve">Экран одинарный 1800х500х30мм. с кронштейнами                         </t>
    </r>
    <r>
      <rPr>
        <sz val="14"/>
        <rFont val="Arial Nova"/>
        <family val="2"/>
        <charset val="204"/>
      </rPr>
      <t xml:space="preserve"> (квадратная перфорация 10х10мм) Вес: 12 кг. Объем: 0,08 куб. м</t>
    </r>
  </si>
  <si>
    <r>
      <rPr>
        <b/>
        <sz val="14"/>
        <rFont val="Arial Nova"/>
        <family val="2"/>
        <charset val="204"/>
      </rPr>
      <t xml:space="preserve">Экран двойной 1390х1000х30мм. с кронштейнами                            </t>
    </r>
    <r>
      <rPr>
        <sz val="14"/>
        <rFont val="Arial Nova"/>
        <family val="2"/>
        <charset val="204"/>
      </rPr>
      <t>(квадратная перфорация 10х10мм)   Вес: 20 кг. Объем: 0,05 куб. м</t>
    </r>
  </si>
  <si>
    <r>
      <rPr>
        <b/>
        <sz val="14"/>
        <rFont val="Arial Nova"/>
        <family val="2"/>
        <charset val="204"/>
      </rPr>
      <t xml:space="preserve">Экран двойной 1800х1000х30мм. с кронштейнами      </t>
    </r>
    <r>
      <rPr>
        <sz val="14"/>
        <rFont val="Arial Nova"/>
        <family val="2"/>
        <charset val="204"/>
      </rPr>
      <t xml:space="preserve">                         (квадратная перфорация 10х10мм)   Вес: 26 кг. Объем: 0,08 куб. м</t>
    </r>
  </si>
  <si>
    <t>А-1</t>
  </si>
  <si>
    <t>Е-14</t>
  </si>
  <si>
    <t>Е-18</t>
  </si>
  <si>
    <r>
      <t xml:space="preserve">Крючок одинарный L-80мм </t>
    </r>
    <r>
      <rPr>
        <sz val="14"/>
        <rFont val="Arial Nova"/>
        <family val="2"/>
        <charset val="204"/>
      </rPr>
      <t xml:space="preserve"> </t>
    </r>
  </si>
  <si>
    <t xml:space="preserve">Крючок двойной L-80мм </t>
  </si>
  <si>
    <t>К-1</t>
  </si>
  <si>
    <t>К-2</t>
  </si>
  <si>
    <t>К-3</t>
  </si>
  <si>
    <t>Крючок с пружинной фиксацией</t>
  </si>
  <si>
    <t>Крючок круглый  D-60мм</t>
  </si>
  <si>
    <t>К-7</t>
  </si>
  <si>
    <t>D-3</t>
  </si>
  <si>
    <t>D-2</t>
  </si>
  <si>
    <t>D-1</t>
  </si>
  <si>
    <t xml:space="preserve">Полка навесная для баллончиков и метизов
Размер (ШхГхВ):  270х70х30-70h мм </t>
  </si>
  <si>
    <t xml:space="preserve">Полка навесная малая  
Размер (ШхГхВ):  320х150х10-70h мм.   </t>
  </si>
  <si>
    <t xml:space="preserve">Полка навесная большая 
Размер (ШхГхВ):  560х135х10-70h мм.  </t>
  </si>
  <si>
    <t xml:space="preserve">Держатель инструмента универсальный
Размер (ШхГхВ):  360х40х40h мм. </t>
  </si>
  <si>
    <t xml:space="preserve">Держатель гаечных ключей 
Размер (ШхГхВ):  60/120х35х250h мм.
</t>
  </si>
  <si>
    <t>Держатель для сверел 
Размер (ШхГхВ):  190х45х50h мм.</t>
  </si>
  <si>
    <t xml:space="preserve">Держатель полотенца  
Размер (ШхГхВ):  530х180х70h мм.
</t>
  </si>
  <si>
    <t>Держатель для пластиковых ящиков  L-190мм</t>
  </si>
  <si>
    <t>D-10</t>
  </si>
  <si>
    <t>D-12</t>
  </si>
  <si>
    <t>D-5</t>
  </si>
  <si>
    <t>D-7</t>
  </si>
  <si>
    <t>D-8</t>
  </si>
  <si>
    <t>Держатель с прижимом для чертежей</t>
  </si>
  <si>
    <t>D-6</t>
  </si>
  <si>
    <t>КОМПЛЕКТУЮЩИЕ ВЕРСТАКОВ</t>
  </si>
  <si>
    <t xml:space="preserve">W-410 </t>
  </si>
  <si>
    <t>W-405</t>
  </si>
  <si>
    <t>W-500</t>
  </si>
  <si>
    <t>W-501</t>
  </si>
  <si>
    <t>W-503</t>
  </si>
  <si>
    <t>Р-14</t>
  </si>
  <si>
    <t>Р-18</t>
  </si>
  <si>
    <t xml:space="preserve">Кронштейны - косынки  для крепления   1-го экрана  </t>
  </si>
  <si>
    <t>Две стойки для крепления 2-го экрана и  электромонтажной панели</t>
  </si>
  <si>
    <t>А-3</t>
  </si>
  <si>
    <t>А-6</t>
  </si>
  <si>
    <t>Перфоэкран  1390х500х30мм. Вес: 7 кг. V-0,04 куб. м.</t>
  </si>
  <si>
    <t>Перфоэкран  1800х500х30мм. Вес: 9 кг. V-0,06 куб. м.</t>
  </si>
  <si>
    <t>Р-10</t>
  </si>
  <si>
    <t>Р-15</t>
  </si>
  <si>
    <t>Перфоэкран  1000х500х30мм. Вес: 5 кг. V-0,03 куб. м.</t>
  </si>
  <si>
    <t>Перфоэкран  1500х500х30мм. Вес: 8 кг. V-0,05 куб. м.</t>
  </si>
  <si>
    <t xml:space="preserve">Перфоэкран боковой 686х1100х30мм. </t>
  </si>
  <si>
    <t>Р-07</t>
  </si>
  <si>
    <r>
      <t xml:space="preserve">Верстак двухтумбовый 1800х686х847Нмм    (нагрузка 1500кг) </t>
    </r>
    <r>
      <rPr>
        <sz val="14"/>
        <rFont val="Arial Nova"/>
        <family val="2"/>
        <charset val="204"/>
      </rPr>
      <t xml:space="preserve">
✓Две Тумбы с дверцей и 2 полками 
Р-р: 500х600х820Н мм (нагрузка на полку 50кг) 
✓Столешница 1390х685х27мм. МДФ+Оцинк. Кожух 1,2мм 
✓Полка и стенка шириной 730мм (нагрузка 60кг) 
</t>
    </r>
    <r>
      <rPr>
        <b/>
        <sz val="14"/>
        <rFont val="Arial Nova"/>
        <family val="2"/>
        <charset val="204"/>
      </rPr>
      <t>Вес:</t>
    </r>
    <r>
      <rPr>
        <sz val="14"/>
        <rFont val="Arial Nova"/>
        <family val="2"/>
        <charset val="204"/>
      </rPr>
      <t xml:space="preserve"> 85 кг. </t>
    </r>
    <r>
      <rPr>
        <b/>
        <sz val="14"/>
        <rFont val="Arial Nova"/>
        <family val="2"/>
        <charset val="204"/>
      </rPr>
      <t>Объем:</t>
    </r>
    <r>
      <rPr>
        <sz val="14"/>
        <rFont val="Arial Nova"/>
        <family val="2"/>
        <charset val="204"/>
      </rPr>
      <t xml:space="preserve"> 0,7 куб. м.</t>
    </r>
  </si>
  <si>
    <r>
      <t xml:space="preserve">Верстак двухтумбовый 1800х686х847Нмм    (нагрузка 1500кг) </t>
    </r>
    <r>
      <rPr>
        <sz val="14"/>
        <rFont val="Arial Nova"/>
        <family val="2"/>
        <charset val="204"/>
      </rPr>
      <t xml:space="preserve">
✓Тумба с 5 ящиками Р-р: 500х600х820Н мм (нагрузка на ящик 40кг) 
Высотая ящ: 2х80; 3х170мм, полезный р-р: 570х400мм
✓Тумба с дверцей и 2 полками 
Р-р: 500х600х820Н мм (нагрузка на полку 50кг) 
✓Столешница 1800х685х27мм. МДФ+Оцинк. Кожух 1,2мм 
✓Полка и стенка шириной 730мм (нагрузка 60кг) 
</t>
    </r>
    <r>
      <rPr>
        <b/>
        <sz val="14"/>
        <rFont val="Arial Nova"/>
        <family val="2"/>
        <charset val="204"/>
      </rPr>
      <t>Вес:</t>
    </r>
    <r>
      <rPr>
        <sz val="14"/>
        <rFont val="Arial Nova"/>
        <family val="2"/>
        <charset val="204"/>
      </rPr>
      <t xml:space="preserve"> 107,5 кг. </t>
    </r>
    <r>
      <rPr>
        <b/>
        <sz val="14"/>
        <rFont val="Arial Nova"/>
        <family val="2"/>
        <charset val="204"/>
      </rPr>
      <t>Объем:</t>
    </r>
    <r>
      <rPr>
        <sz val="14"/>
        <rFont val="Arial Nova"/>
        <family val="2"/>
        <charset val="204"/>
      </rPr>
      <t xml:space="preserve"> 0,7 куб. м.</t>
    </r>
  </si>
  <si>
    <r>
      <t xml:space="preserve">Верстак двухтумбовый 1800х686х847Нмм    (нагрузка 1500кг) </t>
    </r>
    <r>
      <rPr>
        <sz val="14"/>
        <rFont val="Arial Nova"/>
        <family val="2"/>
        <charset val="204"/>
      </rPr>
      <t xml:space="preserve">
✓Две Тумбы с 5 ящиками Р-р: 500х600х820Н мм (нагрузка на ящик 40кг) 
Высотая ящ: 2х80; 3х170мм, полезный р-р: 570х400мм
✓Столешница 1800х685х27мм. МДФ+Оцинк. Кожух 1,2мм
✓Полка и стенка шириной 730мм (нагрузка 60кг)  
</t>
    </r>
    <r>
      <rPr>
        <b/>
        <sz val="14"/>
        <rFont val="Arial Nova"/>
        <family val="2"/>
        <charset val="204"/>
      </rPr>
      <t>Вес:</t>
    </r>
    <r>
      <rPr>
        <sz val="14"/>
        <rFont val="Arial Nova"/>
        <family val="2"/>
        <charset val="204"/>
      </rPr>
      <t xml:space="preserve"> 130 кг. </t>
    </r>
    <r>
      <rPr>
        <b/>
        <sz val="14"/>
        <rFont val="Arial Nova"/>
        <family val="2"/>
        <charset val="204"/>
      </rPr>
      <t>Объем:</t>
    </r>
    <r>
      <rPr>
        <sz val="14"/>
        <rFont val="Arial Nova"/>
        <family val="2"/>
        <charset val="204"/>
      </rPr>
      <t xml:space="preserve"> 0,7 куб. м.</t>
    </r>
  </si>
  <si>
    <t>Антресоль 1000х250х400Нмм</t>
  </si>
  <si>
    <t>М-10</t>
  </si>
  <si>
    <t>Р-20</t>
  </si>
  <si>
    <t>W-310G</t>
  </si>
  <si>
    <t>W-314G</t>
  </si>
  <si>
    <t>W-315G</t>
  </si>
  <si>
    <t>W-318G</t>
  </si>
  <si>
    <t>W-320G</t>
  </si>
  <si>
    <t>Перфоэкран  2000х500х30мм. Вес: 10 кг. V-0,07 куб. м.</t>
  </si>
  <si>
    <t>Е-10</t>
  </si>
  <si>
    <r>
      <t xml:space="preserve">Электромонтажная панель  1800х100х30мм. 
</t>
    </r>
    <r>
      <rPr>
        <sz val="14"/>
        <rFont val="Arial Nova"/>
        <family val="2"/>
        <charset val="204"/>
      </rPr>
      <t xml:space="preserve">для самостоятельного размещения эл оборудования  </t>
    </r>
  </si>
  <si>
    <r>
      <t xml:space="preserve"> Электромонтажная панель  1390х100х30мм.                                                        </t>
    </r>
    <r>
      <rPr>
        <sz val="14"/>
        <rFont val="Arial Nova"/>
        <family val="2"/>
        <charset val="204"/>
      </rPr>
      <t>для самостоятельного размещения эл оборудования</t>
    </r>
  </si>
  <si>
    <r>
      <t xml:space="preserve">Электромонтажная панель  1000х100х30мм.                                                      </t>
    </r>
    <r>
      <rPr>
        <sz val="14"/>
        <rFont val="Arial Nova"/>
        <family val="2"/>
        <charset val="204"/>
      </rPr>
      <t>для самостоятельного размещения эл оборудования</t>
    </r>
  </si>
  <si>
    <t>Е-20</t>
  </si>
  <si>
    <r>
      <t xml:space="preserve">Электромонтажная панель  2000х100х30мм. 
</t>
    </r>
    <r>
      <rPr>
        <sz val="14"/>
        <rFont val="Arial Nova"/>
        <family val="2"/>
        <charset val="204"/>
      </rPr>
      <t xml:space="preserve">для самостоятельного размещения эл оборудования  </t>
    </r>
  </si>
  <si>
    <t>W-10G</t>
  </si>
  <si>
    <r>
      <t xml:space="preserve">Верстак однотумбовый 1390х686х847Нмм    (нагрузка 1000кг) </t>
    </r>
    <r>
      <rPr>
        <sz val="14"/>
        <rFont val="Arial Nova"/>
        <family val="2"/>
        <charset val="204"/>
      </rPr>
      <t xml:space="preserve">
✓Тумба с дверцей и 2 полками 
Р-р: 500х600х820Н мм (нагрузка на полку 50кг) 
✓Столешница 1390х685х27мм. МДФ+Оцинк. Кожух 1,2мм 
✓Полка и стенка шириной 730мм (нагрузка 60кг) 
✓Верстачная опора Ш-75мм  
</t>
    </r>
    <r>
      <rPr>
        <b/>
        <sz val="14"/>
        <rFont val="Arial Nova"/>
        <family val="2"/>
        <charset val="204"/>
      </rPr>
      <t>Вес:</t>
    </r>
    <r>
      <rPr>
        <sz val="14"/>
        <rFont val="Arial Nova"/>
        <family val="2"/>
        <charset val="204"/>
      </rPr>
      <t xml:space="preserve"> 58 кг. </t>
    </r>
    <r>
      <rPr>
        <b/>
        <sz val="14"/>
        <rFont val="Arial Nova"/>
        <family val="2"/>
        <charset val="204"/>
      </rPr>
      <t>Объем:</t>
    </r>
    <r>
      <rPr>
        <sz val="14"/>
        <rFont val="Arial Nova"/>
        <family val="2"/>
        <charset val="204"/>
      </rPr>
      <t xml:space="preserve"> 0,5 куб. м.</t>
    </r>
  </si>
  <si>
    <r>
      <t xml:space="preserve">Верстак однотумбовый 1390х686х847Нмм    (нагрузка 1000кг) </t>
    </r>
    <r>
      <rPr>
        <sz val="14"/>
        <rFont val="Arial Nova"/>
        <family val="2"/>
        <charset val="204"/>
      </rPr>
      <t xml:space="preserve">
✓Тумба с 5 ящиками Р-р: 500х600х820Н мм (нагрузка на ящик 40кг) 
Высотая ящ: 2х80; 3х170мм, полезный р-р: 570х400мм
✓Столешница 1390х685х27мм. МДФ+Оцинк. Кожух 1,2мм 
✓Полка и стенка шириной 730мм (нагрузка 60кг) 
✓Верстачная опора Ш-75мм  
</t>
    </r>
    <r>
      <rPr>
        <b/>
        <sz val="14"/>
        <rFont val="Arial Nova"/>
        <family val="2"/>
        <charset val="204"/>
      </rPr>
      <t>Вес:</t>
    </r>
    <r>
      <rPr>
        <sz val="14"/>
        <rFont val="Arial Nova"/>
        <family val="2"/>
        <charset val="204"/>
      </rPr>
      <t xml:space="preserve"> 83,5 кг. </t>
    </r>
    <r>
      <rPr>
        <b/>
        <sz val="14"/>
        <rFont val="Arial Nova"/>
        <family val="2"/>
        <charset val="204"/>
      </rPr>
      <t>Объем:</t>
    </r>
    <r>
      <rPr>
        <sz val="14"/>
        <rFont val="Arial Nova"/>
        <family val="2"/>
        <charset val="204"/>
      </rPr>
      <t xml:space="preserve"> 0,5 куб. м.</t>
    </r>
  </si>
  <si>
    <r>
      <t xml:space="preserve">Верстак двухтумбовый 1390х686х847Нмм    (нагрузка 1500кг) </t>
    </r>
    <r>
      <rPr>
        <sz val="14"/>
        <rFont val="Arial Nova"/>
        <family val="2"/>
        <charset val="204"/>
      </rPr>
      <t xml:space="preserve">
✓Тумба с 5 ящиками Р-р: 500х600х820Н мм (нагрузка на ящик 40кг) 
Высотая ящ: 2х80; 3х170мм, полезный р-р: 570х400мм
✓Тумба с дверцей и 2 полками 
Р-р: 500х600х820Н мм (нагрузка на полку 50кг) 
✓Столешница 1390х685х27мм. МДФ+Оцинк. Кожух 1,2мм 
</t>
    </r>
    <r>
      <rPr>
        <b/>
        <sz val="14"/>
        <rFont val="Arial Nova"/>
        <family val="2"/>
        <charset val="204"/>
      </rPr>
      <t>Вес:</t>
    </r>
    <r>
      <rPr>
        <sz val="14"/>
        <rFont val="Arial Nova"/>
        <family val="2"/>
        <charset val="204"/>
      </rPr>
      <t xml:space="preserve"> 98 кг. </t>
    </r>
    <r>
      <rPr>
        <b/>
        <sz val="14"/>
        <rFont val="Arial Nova"/>
        <family val="2"/>
        <charset val="204"/>
      </rPr>
      <t>Объем:</t>
    </r>
    <r>
      <rPr>
        <sz val="14"/>
        <rFont val="Arial Nova"/>
        <family val="2"/>
        <charset val="204"/>
      </rPr>
      <t xml:space="preserve"> 0,6 куб. м.</t>
    </r>
  </si>
  <si>
    <t>Балка силовая для верстака 1250х125х25 мм  Вес: 2 кг. V-0,01 куб. м.</t>
  </si>
  <si>
    <r>
      <t xml:space="preserve">Верстак бестумбовый 1390х686х847Нмм    (нагрузка 500кг) </t>
    </r>
    <r>
      <rPr>
        <sz val="14"/>
        <rFont val="Arial Nova"/>
        <family val="2"/>
        <charset val="204"/>
      </rPr>
      <t xml:space="preserve">
✓Столешница 1390х685х27мм. МДФ+Оцинк. Кожух 1,2мм 
✓Силовая балка 1250х125х25 мм
✓Две Верстачных опоры Ш-75мм  
</t>
    </r>
    <r>
      <rPr>
        <b/>
        <sz val="14"/>
        <rFont val="Arial Nova"/>
        <family val="2"/>
        <charset val="204"/>
      </rPr>
      <t>Вес:</t>
    </r>
    <r>
      <rPr>
        <sz val="14"/>
        <rFont val="Arial Nova"/>
        <family val="2"/>
        <charset val="204"/>
      </rPr>
      <t xml:space="preserve"> 37 кг. </t>
    </r>
    <r>
      <rPr>
        <b/>
        <sz val="14"/>
        <rFont val="Arial Nova"/>
        <family val="2"/>
        <charset val="204"/>
      </rPr>
      <t>Объем:</t>
    </r>
    <r>
      <rPr>
        <sz val="14"/>
        <rFont val="Arial Nova"/>
        <family val="2"/>
        <charset val="204"/>
      </rPr>
      <t xml:space="preserve"> 0,16 куб. м.</t>
    </r>
  </si>
  <si>
    <r>
      <t xml:space="preserve">Верстак бестумбовый 1000х686х847Нмм    (нагрузка 500кг) </t>
    </r>
    <r>
      <rPr>
        <sz val="14"/>
        <rFont val="Arial Nova"/>
        <family val="2"/>
        <charset val="204"/>
      </rPr>
      <t xml:space="preserve">
✓Столешница 1000х685х27мм. МДФ+Оцинк. Кожух 1,2мм 
✓Полка и стенка шириной 730мм (нагрузка 60кг) 
✓Две Верстачных опоры Ш-75мм  
</t>
    </r>
    <r>
      <rPr>
        <b/>
        <sz val="14"/>
        <rFont val="Arial Nova"/>
        <family val="2"/>
        <charset val="204"/>
      </rPr>
      <t>Вес:</t>
    </r>
    <r>
      <rPr>
        <sz val="14"/>
        <rFont val="Arial Nova"/>
        <family val="2"/>
        <charset val="204"/>
      </rPr>
      <t xml:space="preserve"> 32.5 кг. </t>
    </r>
    <r>
      <rPr>
        <b/>
        <sz val="14"/>
        <rFont val="Arial Nova"/>
        <family val="2"/>
        <charset val="204"/>
      </rPr>
      <t>Объем:</t>
    </r>
    <r>
      <rPr>
        <sz val="14"/>
        <rFont val="Arial Nova"/>
        <family val="2"/>
        <charset val="204"/>
      </rPr>
      <t xml:space="preserve"> 0,12 куб. м.</t>
    </r>
  </si>
  <si>
    <t xml:space="preserve">Тумба верстачная с дверцей  500х600х820Н мм Вес: 23 кг. V-0,25 куб. м.     </t>
  </si>
  <si>
    <t xml:space="preserve">Тумба верстачная с 5 ящиками 500х600х820Нмм Вес: 48 кг. V-0,25 куб. м.            </t>
  </si>
  <si>
    <t>Полка и стенка шириной 730мм Вес: 4,5 кг. V-0,01 куб. м.</t>
  </si>
  <si>
    <t>Верстачная опора 820мм  Вес: 4 кг. V-0,07 куб. м.</t>
  </si>
  <si>
    <r>
      <t xml:space="preserve">Верстак однотумбовый 1000х686х847Нмм    (нагрузка 1000кг) </t>
    </r>
    <r>
      <rPr>
        <sz val="14"/>
        <rFont val="Arial Nova"/>
        <family val="2"/>
        <charset val="204"/>
      </rPr>
      <t xml:space="preserve">
✓Тумба с дверцей и 2 полками 
Р-р: 500х600х820Н мм (нагрузка на полку 50кг) 
✓Столешница 1000х685х27мм. МДФ+Оцинк. Кожух 1,2мм 
✓Верстачная опора Ш-75мм  
</t>
    </r>
    <r>
      <rPr>
        <b/>
        <sz val="14"/>
        <rFont val="Arial Nova"/>
        <family val="2"/>
        <charset val="204"/>
      </rPr>
      <t>Вес:</t>
    </r>
    <r>
      <rPr>
        <sz val="14"/>
        <rFont val="Arial Nova"/>
        <family val="2"/>
        <charset val="204"/>
      </rPr>
      <t xml:space="preserve"> 51,5 кг. </t>
    </r>
    <r>
      <rPr>
        <b/>
        <sz val="14"/>
        <rFont val="Arial Nova"/>
        <family val="2"/>
        <charset val="204"/>
      </rPr>
      <t>Объем:</t>
    </r>
    <r>
      <rPr>
        <sz val="14"/>
        <rFont val="Arial Nova"/>
        <family val="2"/>
        <charset val="204"/>
      </rPr>
      <t xml:space="preserve"> 0,35 куб. м.</t>
    </r>
  </si>
  <si>
    <r>
      <t xml:space="preserve">Верстак однотумбовый 1000х686х847Нмм    (нагрузка 1000кг) </t>
    </r>
    <r>
      <rPr>
        <sz val="14"/>
        <rFont val="Arial Nova"/>
        <family val="2"/>
        <charset val="204"/>
      </rPr>
      <t xml:space="preserve">
✓Тумба с 5 ящиками Р-р: 500х600х820Н мм (нагрузка на ящик 40кг) 
Высотая ящ: 2х80; 3х170мм, полезный р-р: 570х400мм
✓Столешница 1000х685х27мм. МДФ+Оцинк. Кожух 1,2мм 
✓Верстачная опора Ш-75мм  
</t>
    </r>
    <r>
      <rPr>
        <b/>
        <sz val="14"/>
        <rFont val="Arial Nova"/>
        <family val="2"/>
        <charset val="204"/>
      </rPr>
      <t>Вес:</t>
    </r>
    <r>
      <rPr>
        <sz val="14"/>
        <rFont val="Arial Nova"/>
        <family val="2"/>
        <charset val="204"/>
      </rPr>
      <t xml:space="preserve"> 76,5 кг. </t>
    </r>
    <r>
      <rPr>
        <b/>
        <sz val="14"/>
        <rFont val="Arial Nova"/>
        <family val="2"/>
        <charset val="204"/>
      </rPr>
      <t>Объем:</t>
    </r>
    <r>
      <rPr>
        <sz val="14"/>
        <rFont val="Arial Nova"/>
        <family val="2"/>
        <charset val="204"/>
      </rPr>
      <t xml:space="preserve"> 0,35 куб. м.</t>
    </r>
  </si>
  <si>
    <r>
      <t xml:space="preserve">Верстак двухтумбовый 1000х686х847Нмм    (нагрузка 1500кг) </t>
    </r>
    <r>
      <rPr>
        <sz val="14"/>
        <rFont val="Arial Nova"/>
        <family val="2"/>
        <charset val="204"/>
      </rPr>
      <t xml:space="preserve">
✓Тумба с 5 ящиками Р-р: 500х600х820Н мм (нагрузка на ящик 40кг) 
Высотая ящ: 2х80; 3х170мм, полезный р-р: 570х400мм
✓Тумба с дверцей и 2 полками 
Р-р: 500х600х820Н мм (нагрузка на полку 50кг) 
✓Столешница 1000х685х27мм. МДФ+Оцинк. Кожух 1,2мм 
</t>
    </r>
    <r>
      <rPr>
        <b/>
        <sz val="14"/>
        <rFont val="Arial Nova"/>
        <family val="2"/>
        <charset val="204"/>
      </rPr>
      <t>Вес:</t>
    </r>
    <r>
      <rPr>
        <sz val="14"/>
        <rFont val="Arial Nova"/>
        <family val="2"/>
        <charset val="204"/>
      </rPr>
      <t xml:space="preserve"> 91кг. </t>
    </r>
    <r>
      <rPr>
        <b/>
        <sz val="14"/>
        <rFont val="Arial Nova"/>
        <family val="2"/>
        <charset val="204"/>
      </rPr>
      <t>Объем:</t>
    </r>
    <r>
      <rPr>
        <sz val="14"/>
        <rFont val="Arial Nova"/>
        <family val="2"/>
        <charset val="204"/>
      </rPr>
      <t xml:space="preserve"> 0,55 куб. м.</t>
    </r>
  </si>
  <si>
    <r>
      <t xml:space="preserve">Верстак двухтумбовый 1000х686х847Нмм    (нагрузка 1500кг) </t>
    </r>
    <r>
      <rPr>
        <sz val="14"/>
        <rFont val="Arial Nova"/>
        <family val="2"/>
        <charset val="204"/>
      </rPr>
      <t xml:space="preserve">
✓Две Тумбы с дверцей и 2 полками 
Р-р: 500х600х820Н мм (нагрузка на полку 50кг) 
✓Столешница 1000х685х27мм. МДФ+Оцинк. Кожух 1,2мм 
</t>
    </r>
    <r>
      <rPr>
        <b/>
        <sz val="14"/>
        <rFont val="Arial Nova"/>
        <family val="2"/>
        <charset val="204"/>
      </rPr>
      <t>Вес:</t>
    </r>
    <r>
      <rPr>
        <sz val="14"/>
        <rFont val="Arial Nova"/>
        <family val="2"/>
        <charset val="204"/>
      </rPr>
      <t xml:space="preserve"> 66кг. </t>
    </r>
    <r>
      <rPr>
        <b/>
        <sz val="14"/>
        <rFont val="Arial Nova"/>
        <family val="2"/>
        <charset val="204"/>
      </rPr>
      <t>Объем:</t>
    </r>
    <r>
      <rPr>
        <sz val="14"/>
        <rFont val="Arial Nova"/>
        <family val="2"/>
        <charset val="204"/>
      </rPr>
      <t xml:space="preserve"> 0,55 куб. м.</t>
    </r>
  </si>
  <si>
    <r>
      <t xml:space="preserve">Верстак двухтумбовый 1000х686х847Нмм    (нагрузка 1500кг) </t>
    </r>
    <r>
      <rPr>
        <sz val="14"/>
        <rFont val="Arial Nova"/>
        <family val="2"/>
        <charset val="204"/>
      </rPr>
      <t xml:space="preserve">
✓Две Тумбы с 5 ящиками Р-р: 500х600х820Н мм (нагрузка на ящик 40кг) 
Высотая ящ: 2х80; 3х170мм, полезный р-р: 570х400мм
✓Столешница 1000х685х27мм. МДФ+Оцинк. Кожух 1,2мм 
</t>
    </r>
    <r>
      <rPr>
        <b/>
        <sz val="14"/>
        <rFont val="Arial Nova"/>
        <family val="2"/>
        <charset val="204"/>
      </rPr>
      <t>Вес:</t>
    </r>
    <r>
      <rPr>
        <sz val="14"/>
        <rFont val="Arial Nova"/>
        <family val="2"/>
        <charset val="204"/>
      </rPr>
      <t xml:space="preserve"> 116кг. </t>
    </r>
    <r>
      <rPr>
        <b/>
        <sz val="14"/>
        <rFont val="Arial Nova"/>
        <family val="2"/>
        <charset val="204"/>
      </rPr>
      <t>Объем:</t>
    </r>
    <r>
      <rPr>
        <sz val="14"/>
        <rFont val="Arial Nova"/>
        <family val="2"/>
        <charset val="204"/>
      </rPr>
      <t xml:space="preserve"> 0,55 куб. м.</t>
    </r>
  </si>
  <si>
    <t>W-10G-0</t>
  </si>
  <si>
    <t>W-10G-5</t>
  </si>
  <si>
    <t>W-10G-00</t>
  </si>
  <si>
    <t>W-10G-05</t>
  </si>
  <si>
    <t>W-10G-55</t>
  </si>
  <si>
    <t>Кронштейны освещения - универсальные</t>
  </si>
  <si>
    <t>Навесные опции: Крючки; Держатели; Полки</t>
  </si>
  <si>
    <t>Примеры  сборок готовых решений</t>
  </si>
  <si>
    <r>
      <t xml:space="preserve">Верстак четырехтумбовый 2000х686х1950-2100Нмм (нагрузка 3000кг) </t>
    </r>
    <r>
      <rPr>
        <sz val="14"/>
        <rFont val="Arial Nova"/>
        <family val="2"/>
        <charset val="204"/>
      </rPr>
      <t xml:space="preserve">
✓Четыре Тумбы с дверцей и 2 полками 
Р-р: 500х600х820Н мм (нагрузка на полку 50кг) 
✓Столешница 2000х685х27мм. МДФ+Оцинк. Кожух 1,2мм 
✓Экран двойной 2000х1000х30мм. с кронштейнами
✓Электромонтажная панель  2000х100х30мм. 
✓Две Антресоли 1000х250х400Нмм
</t>
    </r>
    <r>
      <rPr>
        <b/>
        <sz val="14"/>
        <rFont val="Arial Nova"/>
        <family val="2"/>
        <charset val="204"/>
      </rPr>
      <t>Вес:</t>
    </r>
    <r>
      <rPr>
        <sz val="14"/>
        <rFont val="Arial Nova"/>
        <family val="2"/>
        <charset val="204"/>
      </rPr>
      <t xml:space="preserve"> 190 кг. </t>
    </r>
    <r>
      <rPr>
        <b/>
        <sz val="14"/>
        <rFont val="Arial Nova"/>
        <family val="2"/>
        <charset val="204"/>
      </rPr>
      <t>Объем:</t>
    </r>
    <r>
      <rPr>
        <sz val="14"/>
        <rFont val="Arial Nova"/>
        <family val="2"/>
        <charset val="204"/>
      </rPr>
      <t xml:space="preserve"> 1,6 куб. м.</t>
    </r>
  </si>
  <si>
    <r>
      <t xml:space="preserve">Верстак четырехтумбовый 2000х686х1950-2100Нмм (нагрузка 3000кг) </t>
    </r>
    <r>
      <rPr>
        <sz val="14"/>
        <rFont val="Arial Nova"/>
        <family val="2"/>
        <charset val="204"/>
      </rPr>
      <t xml:space="preserve">
✓Две Тумбы с дверцей и 2 полками 
Р-р: 500х600х820Н мм (нагрузка на полку 50кг) 
✓Две Тумбы с 5 ящиками Р-р: 500х600х820Н мм (нагрузка на ящик 40кг) 
Высотая ящ: 2х80; 3х170мм, полезный р-р: 570х400мм
✓Столешница 2000х685х27мм. МДФ+Оцинк. Кожух 1,2мм 
✓Экран двойной 2000х1000х30мм. с кронштейнами
✓Электромонтажная панель  2000х100х30мм. 
✓Две Антресоли 1000х250х400Нмм
</t>
    </r>
    <r>
      <rPr>
        <b/>
        <sz val="14"/>
        <rFont val="Arial Nova"/>
        <family val="2"/>
        <charset val="204"/>
      </rPr>
      <t>Вес:</t>
    </r>
    <r>
      <rPr>
        <sz val="14"/>
        <rFont val="Arial Nova"/>
        <family val="2"/>
        <charset val="204"/>
      </rPr>
      <t xml:space="preserve"> 240 кг. </t>
    </r>
    <r>
      <rPr>
        <b/>
        <sz val="14"/>
        <rFont val="Arial Nova"/>
        <family val="2"/>
        <charset val="204"/>
      </rPr>
      <t>Объем:</t>
    </r>
    <r>
      <rPr>
        <sz val="14"/>
        <rFont val="Arial Nova"/>
        <family val="2"/>
        <charset val="204"/>
      </rPr>
      <t xml:space="preserve"> 1,6 куб. м.</t>
    </r>
  </si>
  <si>
    <r>
      <t xml:space="preserve">Верстак четырехтумбовый 2000х686х1950-2100Нмм (нагрузка 3000кг) </t>
    </r>
    <r>
      <rPr>
        <sz val="14"/>
        <rFont val="Arial Nova"/>
        <family val="2"/>
        <charset val="204"/>
      </rPr>
      <t xml:space="preserve">
✓Четыре Тумбы с 5 ящиками Р-р: 500х600х820Нмм (нагрузка на ящ. 40кг) 
Высотая ящ: 2х80; 3х170мм, полезный р-р: 570х400мм
✓Столешница 2000х685х27мм. МДФ+Оцинк. Кожух 1,2мм 
✓Экран двойной 2000х1000х30мм. с кронштейнами
✓Электромонтажная панель  2000х100х30мм. 
✓Две Антресоли 1000х250х400Нмм
</t>
    </r>
    <r>
      <rPr>
        <b/>
        <sz val="14"/>
        <rFont val="Arial Nova"/>
        <family val="2"/>
        <charset val="204"/>
      </rPr>
      <t>Вес:</t>
    </r>
    <r>
      <rPr>
        <sz val="14"/>
        <rFont val="Arial Nova"/>
        <family val="2"/>
        <charset val="204"/>
      </rPr>
      <t xml:space="preserve"> 290 кг. </t>
    </r>
    <r>
      <rPr>
        <b/>
        <sz val="14"/>
        <rFont val="Arial Nova"/>
        <family val="2"/>
        <charset val="204"/>
      </rPr>
      <t>Объем:</t>
    </r>
    <r>
      <rPr>
        <sz val="14"/>
        <rFont val="Arial Nova"/>
        <family val="2"/>
        <charset val="204"/>
      </rPr>
      <t xml:space="preserve"> 1,6 куб. м.</t>
    </r>
  </si>
  <si>
    <r>
      <t xml:space="preserve">Верстак трехтумбовый 1500х686х847Нмм    (нагрузка 2000кг) </t>
    </r>
    <r>
      <rPr>
        <sz val="14"/>
        <rFont val="Arial Nova"/>
        <family val="2"/>
        <charset val="204"/>
      </rPr>
      <t xml:space="preserve">
✓Тумба с 5 ящиками Р-р: 500х600х820Н мм (нагрузка на ящик 40кг) 
Высотая ящ: 2х80; 3х170мм, полезный р-р: 570х400мм
✓Две Тумбы с дверцей и 2 полками 
Р-р: 500х600х820Н мм (нагрузка на полку 50кг) 
✓Столешница 1500х685х27мм. МДФ+Оцинк. Кожух 1,2мм 
✓Экран двойной 1500х1000х30мм. с кронштейнами
</t>
    </r>
    <r>
      <rPr>
        <b/>
        <sz val="14"/>
        <rFont val="Arial Nova"/>
        <family val="2"/>
        <charset val="204"/>
      </rPr>
      <t>Вес:</t>
    </r>
    <r>
      <rPr>
        <sz val="14"/>
        <rFont val="Arial Nova"/>
        <family val="2"/>
        <charset val="204"/>
      </rPr>
      <t xml:space="preserve"> 145 кг. </t>
    </r>
    <r>
      <rPr>
        <b/>
        <sz val="14"/>
        <rFont val="Arial Nova"/>
        <family val="2"/>
        <charset val="204"/>
      </rPr>
      <t>Объем:</t>
    </r>
    <r>
      <rPr>
        <sz val="14"/>
        <rFont val="Arial Nova"/>
        <family val="2"/>
        <charset val="204"/>
      </rPr>
      <t xml:space="preserve"> 0,75 куб. м.</t>
    </r>
  </si>
  <si>
    <r>
      <t xml:space="preserve">Верстак трехтумбовый 1500х686х847Нмм    (нагрузка 2000кг) </t>
    </r>
    <r>
      <rPr>
        <sz val="14"/>
        <rFont val="Arial Nova"/>
        <family val="2"/>
        <charset val="204"/>
      </rPr>
      <t xml:space="preserve">
✓Три Тумбы с 5 ящиками Р-р: 500х600х820Н мм (нагрузка на ящик 40кг) 
Высотая ящ: 2х80; 3х170мм, полезный р-р: 570х400мм
✓Столешница 1500х685х27мм. МДФ+Оцинк. Кожух 1,2мм 
✓Экран двойной 1500х1000х30мм. с кронштейнами
</t>
    </r>
    <r>
      <rPr>
        <b/>
        <sz val="14"/>
        <rFont val="Arial Nova"/>
        <family val="2"/>
        <charset val="204"/>
      </rPr>
      <t>Вес:</t>
    </r>
    <r>
      <rPr>
        <sz val="14"/>
        <rFont val="Arial Nova"/>
        <family val="2"/>
        <charset val="204"/>
      </rPr>
      <t xml:space="preserve"> 195 кг. </t>
    </r>
    <r>
      <rPr>
        <b/>
        <sz val="14"/>
        <rFont val="Arial Nova"/>
        <family val="2"/>
        <charset val="204"/>
      </rPr>
      <t>Объем:</t>
    </r>
    <r>
      <rPr>
        <sz val="14"/>
        <rFont val="Arial Nova"/>
        <family val="2"/>
        <charset val="204"/>
      </rPr>
      <t xml:space="preserve"> 0,75 куб. м.</t>
    </r>
  </si>
  <si>
    <t>Р2-14.Е.L</t>
  </si>
  <si>
    <t>Р2-18.Е.L</t>
  </si>
  <si>
    <r>
      <rPr>
        <b/>
        <sz val="14"/>
        <rFont val="Arial Nova"/>
        <family val="2"/>
        <charset val="204"/>
      </rPr>
      <t xml:space="preserve">Экран двойной 1390х1000х30мм.  </t>
    </r>
    <r>
      <rPr>
        <sz val="14"/>
        <rFont val="Arial Nova"/>
        <family val="2"/>
        <charset val="204"/>
      </rPr>
      <t>(квадратная перфорация 10х10мм) 
c электромонтажной панелью  и кронштейнами освещения 
  Вес: 25 кг. Объем: 0,05 куб. м</t>
    </r>
  </si>
  <si>
    <r>
      <rPr>
        <b/>
        <sz val="14"/>
        <rFont val="Arial Nova"/>
        <family val="2"/>
        <charset val="204"/>
      </rPr>
      <t xml:space="preserve">Экран двойной 1800х1000х30мм.  </t>
    </r>
    <r>
      <rPr>
        <sz val="14"/>
        <rFont val="Arial Nova"/>
        <family val="2"/>
        <charset val="204"/>
      </rPr>
      <t>(квадратная перфорация 10х10мм) 
c электромонтажной панелью  и кронштейнами освещения 
  Вес: 31 кг. Объем: 0,05 куб. м</t>
    </r>
  </si>
  <si>
    <r>
      <t xml:space="preserve">Верстак двухтумбовый 1000х686х1850-2000Нмм  (нагрузка 2000кг) </t>
    </r>
    <r>
      <rPr>
        <sz val="14"/>
        <rFont val="Arial Nova"/>
        <family val="2"/>
        <charset val="204"/>
      </rPr>
      <t xml:space="preserve">
✓Тумба с 5 ящиками Р-р: 500х600х820Н мм (нагрузка на ящик 40кг) 
Высотая ящ: 2х80; 3х170мм, полезный р-р: 570х400мм
✓Тумба с дверцей и 2 полками 
Р-р: 500х600х820Н мм (нагрузка на полку 50кг) 
✓Столешница 1000х685х27мм. МДФ+Оцинк. Кожух 1,2мм 
✓Экран двойной 1000х1000х30мм. с кронштейнами
✓Антресоль 1000х250х400Нмм
</t>
    </r>
    <r>
      <rPr>
        <b/>
        <sz val="14"/>
        <rFont val="Arial Nova"/>
        <family val="2"/>
        <charset val="204"/>
      </rPr>
      <t>Вес:</t>
    </r>
    <r>
      <rPr>
        <sz val="14"/>
        <rFont val="Arial Nova"/>
        <family val="2"/>
        <charset val="204"/>
      </rPr>
      <t xml:space="preserve"> 118 кг. </t>
    </r>
    <r>
      <rPr>
        <b/>
        <sz val="14"/>
        <rFont val="Arial Nova"/>
        <family val="2"/>
        <charset val="204"/>
      </rPr>
      <t>Объем:</t>
    </r>
    <r>
      <rPr>
        <sz val="14"/>
        <rFont val="Arial Nova"/>
        <family val="2"/>
        <charset val="204"/>
      </rPr>
      <t xml:space="preserve"> 0,47 куб. м.</t>
    </r>
  </si>
  <si>
    <t>Столешница МДФ оцинк. 1000х685х27мм.  Вес: 20 кг. V-0,03 куб. м.</t>
  </si>
  <si>
    <t>Столешница МДФ оцинк. 1390х685х27мм.  Вес: 27 кг. V-0,05 куб. м.</t>
  </si>
  <si>
    <t>Столешница МДФ оцинк. 1500х685х27мм.  Вес: 29 кг. V-0,05 куб. м.</t>
  </si>
  <si>
    <t>Столешница МДФ оцинк. 1800х685х27мм.  Вес: 35 кг. V-0,07 куб. м.</t>
  </si>
  <si>
    <t>Столешница МДФ оцинк. 2000х685х27мм.  Вес: 39 кг. V-0,07 куб. м.</t>
  </si>
  <si>
    <t>www.okbarsenal.ru</t>
  </si>
  <si>
    <t>РРЦ</t>
  </si>
  <si>
    <t xml:space="preserve">прайс-лист ОКБ "АРСЕНАЛ" _Сентябрь 2025г. 
Промышленная легкая серия           "КОГДА СРАВНИВАЮТ- ВЫБИРАЮТ НАС"
</t>
  </si>
  <si>
    <r>
      <t xml:space="preserve">Покраска порошковая, структура гладкая: основной цвет RAL 7016  матовый, темный графит, 
цвет ручек:  </t>
    </r>
    <r>
      <rPr>
        <b/>
        <sz val="14"/>
        <color rgb="FFFF0000"/>
        <rFont val="Arial Nova"/>
        <family val="2"/>
        <charset val="204"/>
      </rPr>
      <t>R</t>
    </r>
    <r>
      <rPr>
        <sz val="14"/>
        <color rgb="FFFF0000"/>
        <rFont val="Arial Nova"/>
        <family val="2"/>
        <charset val="204"/>
      </rPr>
      <t xml:space="preserve"> - ярко красный RAL 3024</t>
    </r>
    <r>
      <rPr>
        <sz val="14"/>
        <rFont val="Arial Nova"/>
        <family val="2"/>
        <charset val="204"/>
      </rPr>
      <t xml:space="preserve">;   </t>
    </r>
    <r>
      <rPr>
        <b/>
        <sz val="14"/>
        <color rgb="FF3366FF"/>
        <rFont val="Arial Nova"/>
        <family val="2"/>
        <charset val="204"/>
      </rPr>
      <t xml:space="preserve">B </t>
    </r>
    <r>
      <rPr>
        <sz val="14"/>
        <color rgb="FF3366FF"/>
        <rFont val="Arial Nova"/>
        <family val="2"/>
        <charset val="204"/>
      </rPr>
      <t>- небесно синий RAL 5015</t>
    </r>
    <r>
      <rPr>
        <sz val="14"/>
        <rFont val="Arial Nova"/>
        <family val="2"/>
        <charset val="204"/>
      </rPr>
      <t xml:space="preserve">;   </t>
    </r>
    <r>
      <rPr>
        <b/>
        <sz val="14"/>
        <color theme="1" tint="0.34998626667073579"/>
        <rFont val="Arial Nova"/>
        <family val="2"/>
        <charset val="204"/>
      </rPr>
      <t>S</t>
    </r>
    <r>
      <rPr>
        <sz val="14"/>
        <color theme="1" tint="0.34998626667073579"/>
        <rFont val="Arial Nova"/>
        <family val="2"/>
        <charset val="204"/>
      </rPr>
      <t xml:space="preserve"> - серебристый металлик RAL 9006;  </t>
    </r>
    <r>
      <rPr>
        <sz val="14"/>
        <rFont val="Arial Nova"/>
        <family val="2"/>
        <charset val="204"/>
      </rPr>
      <t xml:space="preserve">
</t>
    </r>
    <r>
      <rPr>
        <sz val="14"/>
        <color rgb="FFFF0000"/>
        <rFont val="Arial Nova"/>
        <family val="2"/>
        <charset val="204"/>
      </rPr>
      <t xml:space="preserve">!! </t>
    </r>
    <r>
      <rPr>
        <sz val="14"/>
        <rFont val="Arial Nova"/>
        <family val="2"/>
        <charset val="204"/>
      </rPr>
      <t>Возможна покраска в другие цвета 
_Корпус Сварной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</si>
</sst>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&quot;р.&quot;"/>
  </numFmts>
  <fonts count="36" x14ac:knownFonts="1">
    <font>
      <sz val="11"/>
      <color theme="1"/>
      <name val="Calibri"/>
      <family val="2"/>
      <charset val="204"/>
      <scheme val="minor"/>
    </font>
    <font>
      <sz val="10"/>
      <name val="Arial Cyr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color indexed="8"/>
      <name val="Arial Cyr"/>
      <family val="2"/>
      <charset val="204"/>
    </font>
    <font>
      <sz val="10"/>
      <color indexed="9"/>
      <name val="Arial Cyr"/>
      <family val="2"/>
      <charset val="204"/>
    </font>
    <font>
      <sz val="10"/>
      <color indexed="62"/>
      <name val="Arial Cyr"/>
      <family val="2"/>
      <charset val="204"/>
    </font>
    <font>
      <b/>
      <sz val="10"/>
      <color indexed="63"/>
      <name val="Arial Cyr"/>
      <family val="2"/>
      <charset val="204"/>
    </font>
    <font>
      <b/>
      <sz val="10"/>
      <color indexed="52"/>
      <name val="Arial Cyr"/>
      <family val="2"/>
      <charset val="204"/>
    </font>
    <font>
      <b/>
      <sz val="15"/>
      <color indexed="56"/>
      <name val="Arial Cyr"/>
      <family val="2"/>
      <charset val="204"/>
    </font>
    <font>
      <b/>
      <sz val="13"/>
      <color indexed="56"/>
      <name val="Arial Cyr"/>
      <family val="2"/>
      <charset val="204"/>
    </font>
    <font>
      <b/>
      <sz val="11"/>
      <color indexed="56"/>
      <name val="Arial Cyr"/>
      <family val="2"/>
      <charset val="204"/>
    </font>
    <font>
      <b/>
      <sz val="10"/>
      <color indexed="8"/>
      <name val="Arial Cyr"/>
      <family val="2"/>
      <charset val="204"/>
    </font>
    <font>
      <b/>
      <sz val="10"/>
      <color indexed="9"/>
      <name val="Arial Cyr"/>
      <family val="2"/>
      <charset val="204"/>
    </font>
    <font>
      <b/>
      <sz val="18"/>
      <color indexed="56"/>
      <name val="Cambria"/>
      <family val="2"/>
      <charset val="204"/>
    </font>
    <font>
      <sz val="10"/>
      <color indexed="60"/>
      <name val="Arial Cyr"/>
      <family val="2"/>
      <charset val="204"/>
    </font>
    <font>
      <sz val="11"/>
      <color indexed="8"/>
      <name val="Calibri"/>
      <family val="2"/>
      <charset val="204"/>
    </font>
    <font>
      <sz val="10"/>
      <color indexed="20"/>
      <name val="Arial Cyr"/>
      <family val="2"/>
      <charset val="204"/>
    </font>
    <font>
      <i/>
      <sz val="10"/>
      <color indexed="23"/>
      <name val="Arial Cyr"/>
      <family val="2"/>
      <charset val="204"/>
    </font>
    <font>
      <sz val="10"/>
      <color indexed="52"/>
      <name val="Arial Cyr"/>
      <family val="2"/>
      <charset val="204"/>
    </font>
    <font>
      <sz val="10"/>
      <color indexed="10"/>
      <name val="Arial Cyr"/>
      <family val="2"/>
      <charset val="204"/>
    </font>
    <font>
      <sz val="10"/>
      <color indexed="17"/>
      <name val="Arial Cyr"/>
      <family val="2"/>
      <charset val="204"/>
    </font>
    <font>
      <u/>
      <sz val="10"/>
      <color indexed="12"/>
      <name val="Arial Cyr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8"/>
      <name val="Calibri"/>
      <family val="2"/>
      <charset val="204"/>
      <scheme val="minor"/>
    </font>
    <font>
      <b/>
      <sz val="14"/>
      <name val="Arial Nova"/>
      <family val="2"/>
      <charset val="204"/>
    </font>
    <font>
      <sz val="14"/>
      <name val="Arial Nova"/>
      <family val="2"/>
      <charset val="204"/>
    </font>
    <font>
      <b/>
      <sz val="14"/>
      <color rgb="FFFF0000"/>
      <name val="Arial Nova"/>
      <family val="2"/>
      <charset val="204"/>
    </font>
    <font>
      <sz val="14"/>
      <color theme="1"/>
      <name val="Arial Nova"/>
      <family val="2"/>
      <charset val="204"/>
    </font>
    <font>
      <b/>
      <sz val="14"/>
      <color rgb="FF3366FF"/>
      <name val="Arial Nova"/>
      <family val="2"/>
      <charset val="204"/>
    </font>
    <font>
      <sz val="14"/>
      <color rgb="FFFF0000"/>
      <name val="Arial Nova"/>
      <family val="2"/>
      <charset val="204"/>
    </font>
    <font>
      <sz val="14"/>
      <color rgb="FF3366FF"/>
      <name val="Arial Nova"/>
      <family val="2"/>
      <charset val="204"/>
    </font>
    <font>
      <b/>
      <sz val="14"/>
      <color theme="1" tint="0.34998626667073579"/>
      <name val="Arial Nova"/>
      <family val="2"/>
      <charset val="204"/>
    </font>
    <font>
      <sz val="14"/>
      <color theme="1" tint="0.34998626667073579"/>
      <name val="Arial Nova"/>
      <family val="2"/>
      <charset val="204"/>
    </font>
    <font>
      <u/>
      <sz val="11"/>
      <color theme="10"/>
      <name val="Calibri"/>
      <family val="2"/>
      <charset val="204"/>
      <scheme val="minor"/>
    </font>
    <font>
      <u/>
      <sz val="14"/>
      <color theme="10"/>
      <name val="Arial Nova"/>
      <family val="2"/>
      <charset val="204"/>
    </font>
  </fonts>
  <fills count="2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0" tint="-4.9989318521683403E-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81">
    <xf numFmtId="0" fontId="0" fillId="0" borderId="0"/>
    <xf numFmtId="0" fontId="1" fillId="0" borderId="0" applyNumberFormat="0" applyFill="0" applyBorder="0" applyAlignment="0" applyProtection="0"/>
    <xf numFmtId="0" fontId="1" fillId="0" borderId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5" fillId="8" borderId="3" applyNumberFormat="0" applyAlignment="0" applyProtection="0"/>
    <xf numFmtId="0" fontId="5" fillId="8" borderId="3" applyNumberFormat="0" applyAlignment="0" applyProtection="0"/>
    <xf numFmtId="0" fontId="5" fillId="8" borderId="3" applyNumberFormat="0" applyAlignment="0" applyProtection="0"/>
    <xf numFmtId="0" fontId="5" fillId="8" borderId="3" applyNumberFormat="0" applyAlignment="0" applyProtection="0"/>
    <xf numFmtId="0" fontId="6" fillId="21" borderId="4" applyNumberFormat="0" applyAlignment="0" applyProtection="0"/>
    <xf numFmtId="0" fontId="6" fillId="21" borderId="4" applyNumberFormat="0" applyAlignment="0" applyProtection="0"/>
    <xf numFmtId="0" fontId="6" fillId="21" borderId="4" applyNumberFormat="0" applyAlignment="0" applyProtection="0"/>
    <xf numFmtId="0" fontId="6" fillId="21" borderId="4" applyNumberFormat="0" applyAlignment="0" applyProtection="0"/>
    <xf numFmtId="0" fontId="7" fillId="21" borderId="3" applyNumberFormat="0" applyAlignment="0" applyProtection="0"/>
    <xf numFmtId="0" fontId="7" fillId="21" borderId="3" applyNumberFormat="0" applyAlignment="0" applyProtection="0"/>
    <xf numFmtId="0" fontId="7" fillId="21" borderId="3" applyNumberFormat="0" applyAlignment="0" applyProtection="0"/>
    <xf numFmtId="0" fontId="7" fillId="21" borderId="3" applyNumberFormat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8" fillId="0" borderId="5" applyNumberFormat="0" applyFill="0" applyAlignment="0" applyProtection="0"/>
    <xf numFmtId="0" fontId="8" fillId="0" borderId="5" applyNumberFormat="0" applyFill="0" applyAlignment="0" applyProtection="0"/>
    <xf numFmtId="0" fontId="8" fillId="0" borderId="5" applyNumberFormat="0" applyFill="0" applyAlignment="0" applyProtection="0"/>
    <xf numFmtId="0" fontId="8" fillId="0" borderId="5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10" fillId="0" borderId="7" applyNumberFormat="0" applyFill="0" applyAlignment="0" applyProtection="0"/>
    <xf numFmtId="0" fontId="10" fillId="0" borderId="7" applyNumberFormat="0" applyFill="0" applyAlignment="0" applyProtection="0"/>
    <xf numFmtId="0" fontId="10" fillId="0" borderId="7" applyNumberFormat="0" applyFill="0" applyAlignment="0" applyProtection="0"/>
    <xf numFmtId="0" fontId="10" fillId="0" borderId="7" applyNumberFormat="0" applyFill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8" applyNumberFormat="0" applyFill="0" applyAlignment="0" applyProtection="0"/>
    <xf numFmtId="0" fontId="11" fillId="0" borderId="8" applyNumberFormat="0" applyFill="0" applyAlignment="0" applyProtection="0"/>
    <xf numFmtId="0" fontId="11" fillId="0" borderId="8" applyNumberFormat="0" applyFill="0" applyAlignment="0" applyProtection="0"/>
    <xf numFmtId="0" fontId="11" fillId="0" borderId="8" applyNumberFormat="0" applyFill="0" applyAlignment="0" applyProtection="0"/>
    <xf numFmtId="0" fontId="12" fillId="22" borderId="9" applyNumberFormat="0" applyAlignment="0" applyProtection="0"/>
    <xf numFmtId="0" fontId="12" fillId="22" borderId="9" applyNumberFormat="0" applyAlignment="0" applyProtection="0"/>
    <xf numFmtId="0" fontId="12" fillId="22" borderId="9" applyNumberFormat="0" applyAlignment="0" applyProtection="0"/>
    <xf numFmtId="0" fontId="12" fillId="22" borderId="9" applyNumberFormat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5" fillId="0" borderId="0"/>
    <xf numFmtId="0" fontId="15" fillId="0" borderId="0"/>
    <xf numFmtId="0" fontId="23" fillId="0" borderId="0"/>
    <xf numFmtId="0" fontId="1" fillId="0" borderId="0"/>
    <xf numFmtId="0" fontId="23" fillId="0" borderId="0">
      <alignment horizontal="left"/>
    </xf>
    <xf numFmtId="0" fontId="2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" fillId="24" borderId="10" applyNumberFormat="0" applyAlignment="0" applyProtection="0"/>
    <xf numFmtId="0" fontId="1" fillId="24" borderId="10" applyNumberFormat="0" applyAlignment="0" applyProtection="0"/>
    <xf numFmtId="0" fontId="1" fillId="24" borderId="10" applyNumberFormat="0" applyAlignment="0" applyProtection="0"/>
    <xf numFmtId="0" fontId="1" fillId="24" borderId="10" applyNumberFormat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34" fillId="0" borderId="0" applyNumberFormat="0" applyFill="0" applyBorder="0" applyAlignment="0" applyProtection="0"/>
  </cellStyleXfs>
  <cellXfs count="43">
    <xf numFmtId="0" fontId="0" fillId="0" borderId="0" xfId="0"/>
    <xf numFmtId="0" fontId="25" fillId="2" borderId="12" xfId="1" applyNumberFormat="1" applyFont="1" applyFill="1" applyBorder="1" applyAlignment="1" applyProtection="1">
      <alignment vertical="center" wrapText="1"/>
    </xf>
    <xf numFmtId="0" fontId="28" fillId="0" borderId="0" xfId="0" applyFont="1"/>
    <xf numFmtId="0" fontId="26" fillId="0" borderId="0" xfId="1" applyNumberFormat="1" applyFont="1" applyFill="1" applyBorder="1" applyAlignment="1" applyProtection="1"/>
    <xf numFmtId="0" fontId="28" fillId="0" borderId="15" xfId="0" applyFont="1" applyBorder="1" applyAlignment="1">
      <alignment horizontal="center" vertical="center"/>
    </xf>
    <xf numFmtId="0" fontId="25" fillId="2" borderId="1" xfId="1" applyNumberFormat="1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>
      <alignment horizontal="center" vertical="center"/>
    </xf>
    <xf numFmtId="0" fontId="28" fillId="0" borderId="1" xfId="0" applyFont="1" applyBorder="1"/>
    <xf numFmtId="0" fontId="26" fillId="2" borderId="1" xfId="1" applyNumberFormat="1" applyFont="1" applyFill="1" applyBorder="1" applyAlignment="1" applyProtection="1">
      <alignment horizontal="left" vertical="center" wrapText="1"/>
    </xf>
    <xf numFmtId="0" fontId="26" fillId="0" borderId="0" xfId="0" applyFont="1" applyAlignment="1">
      <alignment horizontal="right"/>
    </xf>
    <xf numFmtId="0" fontId="28" fillId="0" borderId="15" xfId="0" applyFont="1" applyBorder="1"/>
    <xf numFmtId="0" fontId="26" fillId="2" borderId="12" xfId="1" applyNumberFormat="1" applyFont="1" applyFill="1" applyBorder="1" applyAlignment="1" applyProtection="1">
      <alignment vertical="center" wrapText="1"/>
    </xf>
    <xf numFmtId="49" fontId="25" fillId="2" borderId="1" xfId="1" applyNumberFormat="1" applyFont="1" applyFill="1" applyBorder="1" applyAlignment="1" applyProtection="1">
      <alignment horizontal="left" vertical="center" wrapText="1"/>
    </xf>
    <xf numFmtId="0" fontId="28" fillId="0" borderId="15" xfId="0" applyFont="1" applyBorder="1" applyAlignment="1">
      <alignment vertical="center" wrapText="1"/>
    </xf>
    <xf numFmtId="0" fontId="28" fillId="0" borderId="1" xfId="0" applyFont="1" applyBorder="1" applyAlignment="1">
      <alignment vertical="center" wrapText="1"/>
    </xf>
    <xf numFmtId="0" fontId="28" fillId="0" borderId="1" xfId="0" applyFont="1" applyBorder="1" applyAlignment="1">
      <alignment vertical="center"/>
    </xf>
    <xf numFmtId="164" fontId="25" fillId="2" borderId="1" xfId="1" applyNumberFormat="1" applyFont="1" applyFill="1" applyBorder="1" applyAlignment="1" applyProtection="1">
      <alignment horizontal="right" vertical="center" wrapText="1"/>
    </xf>
    <xf numFmtId="0" fontId="27" fillId="0" borderId="20" xfId="1" applyNumberFormat="1" applyFont="1" applyFill="1" applyBorder="1" applyAlignment="1" applyProtection="1">
      <alignment horizontal="center" vertical="top" wrapText="1"/>
    </xf>
    <xf numFmtId="0" fontId="25" fillId="2" borderId="1" xfId="1" applyNumberFormat="1" applyFont="1" applyFill="1" applyBorder="1" applyAlignment="1" applyProtection="1">
      <alignment vertical="center" wrapText="1"/>
    </xf>
    <xf numFmtId="0" fontId="25" fillId="2" borderId="12" xfId="1" applyNumberFormat="1" applyFont="1" applyFill="1" applyBorder="1" applyAlignment="1" applyProtection="1">
      <alignment vertical="center" wrapText="1"/>
    </xf>
    <xf numFmtId="0" fontId="28" fillId="0" borderId="0" xfId="0" applyFont="1"/>
    <xf numFmtId="0" fontId="25" fillId="2" borderId="15" xfId="1" applyNumberFormat="1" applyFont="1" applyFill="1" applyBorder="1" applyAlignment="1" applyProtection="1">
      <alignment horizontal="center" vertical="center" wrapText="1"/>
    </xf>
    <xf numFmtId="0" fontId="28" fillId="0" borderId="1" xfId="0" applyFont="1" applyBorder="1"/>
    <xf numFmtId="0" fontId="26" fillId="2" borderId="12" xfId="1" applyNumberFormat="1" applyFont="1" applyFill="1" applyBorder="1" applyAlignment="1" applyProtection="1">
      <alignment vertical="center" wrapText="1"/>
    </xf>
    <xf numFmtId="49" fontId="25" fillId="2" borderId="1" xfId="1" applyNumberFormat="1" applyFont="1" applyFill="1" applyBorder="1" applyAlignment="1" applyProtection="1">
      <alignment horizontal="left" vertical="center" wrapText="1"/>
    </xf>
    <xf numFmtId="0" fontId="28" fillId="0" borderId="1" xfId="0" applyFont="1" applyBorder="1" applyAlignment="1">
      <alignment vertical="center"/>
    </xf>
    <xf numFmtId="164" fontId="25" fillId="2" borderId="1" xfId="1" applyNumberFormat="1" applyFont="1" applyFill="1" applyBorder="1" applyAlignment="1" applyProtection="1">
      <alignment horizontal="right" vertical="center" wrapText="1"/>
    </xf>
    <xf numFmtId="0" fontId="25" fillId="0" borderId="12" xfId="1" applyNumberFormat="1" applyFont="1" applyFill="1" applyBorder="1" applyAlignment="1" applyProtection="1">
      <alignment horizontal="center" vertical="top" wrapText="1"/>
    </xf>
    <xf numFmtId="0" fontId="25" fillId="0" borderId="13" xfId="1" applyNumberFormat="1" applyFont="1" applyFill="1" applyBorder="1" applyAlignment="1" applyProtection="1">
      <alignment horizontal="center" vertical="top" wrapText="1"/>
    </xf>
    <xf numFmtId="0" fontId="25" fillId="0" borderId="14" xfId="1" applyNumberFormat="1" applyFont="1" applyFill="1" applyBorder="1" applyAlignment="1" applyProtection="1">
      <alignment horizontal="center" vertical="top" wrapText="1"/>
    </xf>
    <xf numFmtId="0" fontId="26" fillId="0" borderId="17" xfId="1" applyNumberFormat="1" applyFont="1" applyFill="1" applyBorder="1" applyAlignment="1" applyProtection="1">
      <alignment horizontal="left" vertical="center" wrapText="1"/>
    </xf>
    <xf numFmtId="0" fontId="26" fillId="0" borderId="18" xfId="1" applyNumberFormat="1" applyFont="1" applyFill="1" applyBorder="1" applyAlignment="1" applyProtection="1">
      <alignment horizontal="left" vertical="center" wrapText="1"/>
    </xf>
    <xf numFmtId="0" fontId="26" fillId="0" borderId="19" xfId="1" applyNumberFormat="1" applyFont="1" applyFill="1" applyBorder="1" applyAlignment="1" applyProtection="1">
      <alignment horizontal="left" vertical="center" wrapText="1"/>
    </xf>
    <xf numFmtId="0" fontId="27" fillId="0" borderId="12" xfId="1" applyNumberFormat="1" applyFont="1" applyFill="1" applyBorder="1" applyAlignment="1" applyProtection="1">
      <alignment horizontal="center" vertical="top" wrapText="1"/>
    </xf>
    <xf numFmtId="0" fontId="27" fillId="0" borderId="13" xfId="1" applyNumberFormat="1" applyFont="1" applyFill="1" applyBorder="1" applyAlignment="1" applyProtection="1">
      <alignment horizontal="center" vertical="top" wrapText="1"/>
    </xf>
    <xf numFmtId="0" fontId="27" fillId="0" borderId="14" xfId="1" applyNumberFormat="1" applyFont="1" applyFill="1" applyBorder="1" applyAlignment="1" applyProtection="1">
      <alignment horizontal="center" vertical="top" wrapText="1"/>
    </xf>
    <xf numFmtId="0" fontId="29" fillId="25" borderId="12" xfId="1" applyNumberFormat="1" applyFont="1" applyFill="1" applyBorder="1" applyAlignment="1" applyProtection="1">
      <alignment horizontal="center" vertical="center" wrapText="1"/>
    </xf>
    <xf numFmtId="0" fontId="29" fillId="25" borderId="13" xfId="1" applyNumberFormat="1" applyFont="1" applyFill="1" applyBorder="1" applyAlignment="1" applyProtection="1">
      <alignment horizontal="center" vertical="center" wrapText="1"/>
    </xf>
    <xf numFmtId="0" fontId="28" fillId="0" borderId="15" xfId="0" applyFont="1" applyBorder="1" applyAlignment="1">
      <alignment horizontal="center"/>
    </xf>
    <xf numFmtId="0" fontId="28" fillId="0" borderId="2" xfId="0" applyFont="1" applyBorder="1" applyAlignment="1">
      <alignment horizontal="center"/>
    </xf>
    <xf numFmtId="0" fontId="28" fillId="0" borderId="16" xfId="0" applyFont="1" applyBorder="1" applyAlignment="1">
      <alignment horizontal="center"/>
    </xf>
    <xf numFmtId="0" fontId="35" fillId="0" borderId="1" xfId="180" applyNumberFormat="1" applyFont="1" applyFill="1" applyBorder="1" applyAlignment="1" applyProtection="1">
      <alignment horizontal="center" vertical="center" wrapText="1"/>
    </xf>
    <xf numFmtId="0" fontId="26" fillId="0" borderId="1" xfId="1" applyNumberFormat="1" applyFont="1" applyFill="1" applyBorder="1" applyAlignment="1" applyProtection="1">
      <alignment horizontal="center" vertical="center" wrapText="1"/>
    </xf>
  </cellXfs>
  <cellStyles count="181">
    <cellStyle name="20% - Акцент1 2" xfId="4" xr:uid="{00000000-0005-0000-0000-000000000000}"/>
    <cellStyle name="20% - Акцент1 3" xfId="5" xr:uid="{00000000-0005-0000-0000-000001000000}"/>
    <cellStyle name="20% - Акцент1 4" xfId="6" xr:uid="{00000000-0005-0000-0000-000002000000}"/>
    <cellStyle name="20% - Акцент1 5" xfId="3" xr:uid="{00000000-0005-0000-0000-000003000000}"/>
    <cellStyle name="20% - Акцент2 2" xfId="8" xr:uid="{00000000-0005-0000-0000-000004000000}"/>
    <cellStyle name="20% - Акцент2 3" xfId="9" xr:uid="{00000000-0005-0000-0000-000005000000}"/>
    <cellStyle name="20% - Акцент2 4" xfId="10" xr:uid="{00000000-0005-0000-0000-000006000000}"/>
    <cellStyle name="20% - Акцент2 5" xfId="7" xr:uid="{00000000-0005-0000-0000-000007000000}"/>
    <cellStyle name="20% - Акцент3 2" xfId="12" xr:uid="{00000000-0005-0000-0000-000008000000}"/>
    <cellStyle name="20% - Акцент3 3" xfId="13" xr:uid="{00000000-0005-0000-0000-000009000000}"/>
    <cellStyle name="20% - Акцент3 4" xfId="14" xr:uid="{00000000-0005-0000-0000-00000A000000}"/>
    <cellStyle name="20% - Акцент3 5" xfId="11" xr:uid="{00000000-0005-0000-0000-00000B000000}"/>
    <cellStyle name="20% - Акцент4 2" xfId="16" xr:uid="{00000000-0005-0000-0000-00000C000000}"/>
    <cellStyle name="20% - Акцент4 3" xfId="17" xr:uid="{00000000-0005-0000-0000-00000D000000}"/>
    <cellStyle name="20% - Акцент4 4" xfId="18" xr:uid="{00000000-0005-0000-0000-00000E000000}"/>
    <cellStyle name="20% - Акцент4 5" xfId="15" xr:uid="{00000000-0005-0000-0000-00000F000000}"/>
    <cellStyle name="20% - Акцент5 2" xfId="20" xr:uid="{00000000-0005-0000-0000-000010000000}"/>
    <cellStyle name="20% - Акцент5 3" xfId="21" xr:uid="{00000000-0005-0000-0000-000011000000}"/>
    <cellStyle name="20% - Акцент5 4" xfId="22" xr:uid="{00000000-0005-0000-0000-000012000000}"/>
    <cellStyle name="20% - Акцент5 5" xfId="19" xr:uid="{00000000-0005-0000-0000-000013000000}"/>
    <cellStyle name="20% - Акцент6 2" xfId="24" xr:uid="{00000000-0005-0000-0000-000014000000}"/>
    <cellStyle name="20% - Акцент6 3" xfId="25" xr:uid="{00000000-0005-0000-0000-000015000000}"/>
    <cellStyle name="20% - Акцент6 4" xfId="26" xr:uid="{00000000-0005-0000-0000-000016000000}"/>
    <cellStyle name="20% - Акцент6 5" xfId="23" xr:uid="{00000000-0005-0000-0000-000017000000}"/>
    <cellStyle name="40% - Акцент1 2" xfId="28" xr:uid="{00000000-0005-0000-0000-000018000000}"/>
    <cellStyle name="40% - Акцент1 3" xfId="29" xr:uid="{00000000-0005-0000-0000-000019000000}"/>
    <cellStyle name="40% - Акцент1 4" xfId="30" xr:uid="{00000000-0005-0000-0000-00001A000000}"/>
    <cellStyle name="40% - Акцент1 5" xfId="27" xr:uid="{00000000-0005-0000-0000-00001B000000}"/>
    <cellStyle name="40% - Акцент2 2" xfId="32" xr:uid="{00000000-0005-0000-0000-00001C000000}"/>
    <cellStyle name="40% - Акцент2 3" xfId="33" xr:uid="{00000000-0005-0000-0000-00001D000000}"/>
    <cellStyle name="40% - Акцент2 4" xfId="34" xr:uid="{00000000-0005-0000-0000-00001E000000}"/>
    <cellStyle name="40% - Акцент2 5" xfId="31" xr:uid="{00000000-0005-0000-0000-00001F000000}"/>
    <cellStyle name="40% - Акцент3 2" xfId="36" xr:uid="{00000000-0005-0000-0000-000020000000}"/>
    <cellStyle name="40% - Акцент3 3" xfId="37" xr:uid="{00000000-0005-0000-0000-000021000000}"/>
    <cellStyle name="40% - Акцент3 4" xfId="38" xr:uid="{00000000-0005-0000-0000-000022000000}"/>
    <cellStyle name="40% - Акцент3 5" xfId="35" xr:uid="{00000000-0005-0000-0000-000023000000}"/>
    <cellStyle name="40% - Акцент4 2" xfId="40" xr:uid="{00000000-0005-0000-0000-000024000000}"/>
    <cellStyle name="40% - Акцент4 3" xfId="41" xr:uid="{00000000-0005-0000-0000-000025000000}"/>
    <cellStyle name="40% - Акцент4 4" xfId="42" xr:uid="{00000000-0005-0000-0000-000026000000}"/>
    <cellStyle name="40% - Акцент4 5" xfId="39" xr:uid="{00000000-0005-0000-0000-000027000000}"/>
    <cellStyle name="40% - Акцент5 2" xfId="44" xr:uid="{00000000-0005-0000-0000-000028000000}"/>
    <cellStyle name="40% - Акцент5 3" xfId="45" xr:uid="{00000000-0005-0000-0000-000029000000}"/>
    <cellStyle name="40% - Акцент5 4" xfId="46" xr:uid="{00000000-0005-0000-0000-00002A000000}"/>
    <cellStyle name="40% - Акцент5 5" xfId="43" xr:uid="{00000000-0005-0000-0000-00002B000000}"/>
    <cellStyle name="40% - Акцент6 2" xfId="48" xr:uid="{00000000-0005-0000-0000-00002C000000}"/>
    <cellStyle name="40% - Акцент6 3" xfId="49" xr:uid="{00000000-0005-0000-0000-00002D000000}"/>
    <cellStyle name="40% - Акцент6 4" xfId="50" xr:uid="{00000000-0005-0000-0000-00002E000000}"/>
    <cellStyle name="40% - Акцент6 5" xfId="47" xr:uid="{00000000-0005-0000-0000-00002F000000}"/>
    <cellStyle name="60% - Акцент1 2" xfId="52" xr:uid="{00000000-0005-0000-0000-000030000000}"/>
    <cellStyle name="60% - Акцент1 3" xfId="53" xr:uid="{00000000-0005-0000-0000-000031000000}"/>
    <cellStyle name="60% - Акцент1 4" xfId="54" xr:uid="{00000000-0005-0000-0000-000032000000}"/>
    <cellStyle name="60% - Акцент1 5" xfId="51" xr:uid="{00000000-0005-0000-0000-000033000000}"/>
    <cellStyle name="60% - Акцент2 2" xfId="56" xr:uid="{00000000-0005-0000-0000-000034000000}"/>
    <cellStyle name="60% - Акцент2 3" xfId="57" xr:uid="{00000000-0005-0000-0000-000035000000}"/>
    <cellStyle name="60% - Акцент2 4" xfId="58" xr:uid="{00000000-0005-0000-0000-000036000000}"/>
    <cellStyle name="60% - Акцент2 5" xfId="55" xr:uid="{00000000-0005-0000-0000-000037000000}"/>
    <cellStyle name="60% - Акцент3 2" xfId="60" xr:uid="{00000000-0005-0000-0000-000038000000}"/>
    <cellStyle name="60% - Акцент3 3" xfId="61" xr:uid="{00000000-0005-0000-0000-000039000000}"/>
    <cellStyle name="60% - Акцент3 4" xfId="62" xr:uid="{00000000-0005-0000-0000-00003A000000}"/>
    <cellStyle name="60% - Акцент3 5" xfId="59" xr:uid="{00000000-0005-0000-0000-00003B000000}"/>
    <cellStyle name="60% - Акцент4 2" xfId="64" xr:uid="{00000000-0005-0000-0000-00003C000000}"/>
    <cellStyle name="60% - Акцент4 3" xfId="65" xr:uid="{00000000-0005-0000-0000-00003D000000}"/>
    <cellStyle name="60% - Акцент4 4" xfId="66" xr:uid="{00000000-0005-0000-0000-00003E000000}"/>
    <cellStyle name="60% - Акцент4 5" xfId="63" xr:uid="{00000000-0005-0000-0000-00003F000000}"/>
    <cellStyle name="60% - Акцент5 2" xfId="68" xr:uid="{00000000-0005-0000-0000-000040000000}"/>
    <cellStyle name="60% - Акцент5 3" xfId="69" xr:uid="{00000000-0005-0000-0000-000041000000}"/>
    <cellStyle name="60% - Акцент5 4" xfId="70" xr:uid="{00000000-0005-0000-0000-000042000000}"/>
    <cellStyle name="60% - Акцент5 5" xfId="67" xr:uid="{00000000-0005-0000-0000-000043000000}"/>
    <cellStyle name="60% - Акцент6 2" xfId="72" xr:uid="{00000000-0005-0000-0000-000044000000}"/>
    <cellStyle name="60% - Акцент6 3" xfId="73" xr:uid="{00000000-0005-0000-0000-000045000000}"/>
    <cellStyle name="60% - Акцент6 4" xfId="74" xr:uid="{00000000-0005-0000-0000-000046000000}"/>
    <cellStyle name="60% - Акцент6 5" xfId="71" xr:uid="{00000000-0005-0000-0000-000047000000}"/>
    <cellStyle name="Акцент1 2" xfId="76" xr:uid="{00000000-0005-0000-0000-000048000000}"/>
    <cellStyle name="Акцент1 3" xfId="77" xr:uid="{00000000-0005-0000-0000-000049000000}"/>
    <cellStyle name="Акцент1 4" xfId="78" xr:uid="{00000000-0005-0000-0000-00004A000000}"/>
    <cellStyle name="Акцент1 5" xfId="75" xr:uid="{00000000-0005-0000-0000-00004B000000}"/>
    <cellStyle name="Акцент2 2" xfId="80" xr:uid="{00000000-0005-0000-0000-00004C000000}"/>
    <cellStyle name="Акцент2 3" xfId="81" xr:uid="{00000000-0005-0000-0000-00004D000000}"/>
    <cellStyle name="Акцент2 4" xfId="82" xr:uid="{00000000-0005-0000-0000-00004E000000}"/>
    <cellStyle name="Акцент2 5" xfId="79" xr:uid="{00000000-0005-0000-0000-00004F000000}"/>
    <cellStyle name="Акцент3 2" xfId="84" xr:uid="{00000000-0005-0000-0000-000050000000}"/>
    <cellStyle name="Акцент3 3" xfId="85" xr:uid="{00000000-0005-0000-0000-000051000000}"/>
    <cellStyle name="Акцент3 4" xfId="86" xr:uid="{00000000-0005-0000-0000-000052000000}"/>
    <cellStyle name="Акцент3 5" xfId="83" xr:uid="{00000000-0005-0000-0000-000053000000}"/>
    <cellStyle name="Акцент4 2" xfId="88" xr:uid="{00000000-0005-0000-0000-000054000000}"/>
    <cellStyle name="Акцент4 3" xfId="89" xr:uid="{00000000-0005-0000-0000-000055000000}"/>
    <cellStyle name="Акцент4 4" xfId="90" xr:uid="{00000000-0005-0000-0000-000056000000}"/>
    <cellStyle name="Акцент4 5" xfId="87" xr:uid="{00000000-0005-0000-0000-000057000000}"/>
    <cellStyle name="Акцент5 2" xfId="92" xr:uid="{00000000-0005-0000-0000-000058000000}"/>
    <cellStyle name="Акцент5 3" xfId="93" xr:uid="{00000000-0005-0000-0000-000059000000}"/>
    <cellStyle name="Акцент5 4" xfId="94" xr:uid="{00000000-0005-0000-0000-00005A000000}"/>
    <cellStyle name="Акцент5 5" xfId="91" xr:uid="{00000000-0005-0000-0000-00005B000000}"/>
    <cellStyle name="Акцент6 2" xfId="96" xr:uid="{00000000-0005-0000-0000-00005C000000}"/>
    <cellStyle name="Акцент6 3" xfId="97" xr:uid="{00000000-0005-0000-0000-00005D000000}"/>
    <cellStyle name="Акцент6 4" xfId="98" xr:uid="{00000000-0005-0000-0000-00005E000000}"/>
    <cellStyle name="Акцент6 5" xfId="95" xr:uid="{00000000-0005-0000-0000-00005F000000}"/>
    <cellStyle name="Ввод  2" xfId="100" xr:uid="{00000000-0005-0000-0000-000060000000}"/>
    <cellStyle name="Ввод  3" xfId="101" xr:uid="{00000000-0005-0000-0000-000061000000}"/>
    <cellStyle name="Ввод  4" xfId="102" xr:uid="{00000000-0005-0000-0000-000062000000}"/>
    <cellStyle name="Ввод  5" xfId="99" xr:uid="{00000000-0005-0000-0000-000063000000}"/>
    <cellStyle name="Вывод 2" xfId="104" xr:uid="{00000000-0005-0000-0000-000064000000}"/>
    <cellStyle name="Вывод 3" xfId="105" xr:uid="{00000000-0005-0000-0000-000065000000}"/>
    <cellStyle name="Вывод 4" xfId="106" xr:uid="{00000000-0005-0000-0000-000066000000}"/>
    <cellStyle name="Вывод 5" xfId="103" xr:uid="{00000000-0005-0000-0000-000067000000}"/>
    <cellStyle name="Вычисление 2" xfId="108" xr:uid="{00000000-0005-0000-0000-000068000000}"/>
    <cellStyle name="Вычисление 3" xfId="109" xr:uid="{00000000-0005-0000-0000-000069000000}"/>
    <cellStyle name="Вычисление 4" xfId="110" xr:uid="{00000000-0005-0000-0000-00006A000000}"/>
    <cellStyle name="Вычисление 5" xfId="107" xr:uid="{00000000-0005-0000-0000-00006B000000}"/>
    <cellStyle name="Гиперссылка" xfId="180" builtinId="8"/>
    <cellStyle name="Гиперссылка 2" xfId="111" xr:uid="{00000000-0005-0000-0000-00006C000000}"/>
    <cellStyle name="Гиперссылка 3" xfId="112" xr:uid="{00000000-0005-0000-0000-00006D000000}"/>
    <cellStyle name="Гиперссылка 4" xfId="113" xr:uid="{00000000-0005-0000-0000-00006E000000}"/>
    <cellStyle name="Заголовок 1 2" xfId="115" xr:uid="{00000000-0005-0000-0000-00006F000000}"/>
    <cellStyle name="Заголовок 1 3" xfId="116" xr:uid="{00000000-0005-0000-0000-000070000000}"/>
    <cellStyle name="Заголовок 1 4" xfId="117" xr:uid="{00000000-0005-0000-0000-000071000000}"/>
    <cellStyle name="Заголовок 1 5" xfId="114" xr:uid="{00000000-0005-0000-0000-000072000000}"/>
    <cellStyle name="Заголовок 2 2" xfId="119" xr:uid="{00000000-0005-0000-0000-000073000000}"/>
    <cellStyle name="Заголовок 2 3" xfId="120" xr:uid="{00000000-0005-0000-0000-000074000000}"/>
    <cellStyle name="Заголовок 2 4" xfId="121" xr:uid="{00000000-0005-0000-0000-000075000000}"/>
    <cellStyle name="Заголовок 2 5" xfId="118" xr:uid="{00000000-0005-0000-0000-000076000000}"/>
    <cellStyle name="Заголовок 3 2" xfId="123" xr:uid="{00000000-0005-0000-0000-000077000000}"/>
    <cellStyle name="Заголовок 3 3" xfId="124" xr:uid="{00000000-0005-0000-0000-000078000000}"/>
    <cellStyle name="Заголовок 3 4" xfId="125" xr:uid="{00000000-0005-0000-0000-000079000000}"/>
    <cellStyle name="Заголовок 3 5" xfId="122" xr:uid="{00000000-0005-0000-0000-00007A000000}"/>
    <cellStyle name="Заголовок 4 2" xfId="127" xr:uid="{00000000-0005-0000-0000-00007B000000}"/>
    <cellStyle name="Заголовок 4 3" xfId="128" xr:uid="{00000000-0005-0000-0000-00007C000000}"/>
    <cellStyle name="Заголовок 4 4" xfId="129" xr:uid="{00000000-0005-0000-0000-00007D000000}"/>
    <cellStyle name="Заголовок 4 5" xfId="126" xr:uid="{00000000-0005-0000-0000-00007E000000}"/>
    <cellStyle name="Итог 2" xfId="131" xr:uid="{00000000-0005-0000-0000-00007F000000}"/>
    <cellStyle name="Итог 3" xfId="132" xr:uid="{00000000-0005-0000-0000-000080000000}"/>
    <cellStyle name="Итог 4" xfId="133" xr:uid="{00000000-0005-0000-0000-000081000000}"/>
    <cellStyle name="Итог 5" xfId="130" xr:uid="{00000000-0005-0000-0000-000082000000}"/>
    <cellStyle name="Контрольная ячейка 2" xfId="135" xr:uid="{00000000-0005-0000-0000-000083000000}"/>
    <cellStyle name="Контрольная ячейка 3" xfId="136" xr:uid="{00000000-0005-0000-0000-000084000000}"/>
    <cellStyle name="Контрольная ячейка 4" xfId="137" xr:uid="{00000000-0005-0000-0000-000085000000}"/>
    <cellStyle name="Контрольная ячейка 5" xfId="134" xr:uid="{00000000-0005-0000-0000-000086000000}"/>
    <cellStyle name="Название 2" xfId="139" xr:uid="{00000000-0005-0000-0000-000087000000}"/>
    <cellStyle name="Название 3" xfId="140" xr:uid="{00000000-0005-0000-0000-000088000000}"/>
    <cellStyle name="Название 4" xfId="141" xr:uid="{00000000-0005-0000-0000-000089000000}"/>
    <cellStyle name="Название 5" xfId="138" xr:uid="{00000000-0005-0000-0000-00008A000000}"/>
    <cellStyle name="Нейтральный 2" xfId="143" xr:uid="{00000000-0005-0000-0000-00008B000000}"/>
    <cellStyle name="Нейтральный 3" xfId="144" xr:uid="{00000000-0005-0000-0000-00008C000000}"/>
    <cellStyle name="Нейтральный 4" xfId="145" xr:uid="{00000000-0005-0000-0000-00008D000000}"/>
    <cellStyle name="Нейтральный 5" xfId="142" xr:uid="{00000000-0005-0000-0000-00008E000000}"/>
    <cellStyle name="Обычный" xfId="0" builtinId="0"/>
    <cellStyle name="Обычный 2" xfId="146" xr:uid="{00000000-0005-0000-0000-000090000000}"/>
    <cellStyle name="Обычный 2 2" xfId="147" xr:uid="{00000000-0005-0000-0000-000091000000}"/>
    <cellStyle name="Обычный 2 3" xfId="148" xr:uid="{00000000-0005-0000-0000-000092000000}"/>
    <cellStyle name="Обычный 3" xfId="149" xr:uid="{00000000-0005-0000-0000-000093000000}"/>
    <cellStyle name="Обычный 4" xfId="150" xr:uid="{00000000-0005-0000-0000-000094000000}"/>
    <cellStyle name="Обычный 4 2" xfId="151" xr:uid="{00000000-0005-0000-0000-000095000000}"/>
    <cellStyle name="Обычный 5" xfId="152" xr:uid="{00000000-0005-0000-0000-000096000000}"/>
    <cellStyle name="Обычный 6" xfId="153" xr:uid="{00000000-0005-0000-0000-000097000000}"/>
    <cellStyle name="Обычный 7" xfId="154" xr:uid="{00000000-0005-0000-0000-000098000000}"/>
    <cellStyle name="Обычный 8" xfId="155" xr:uid="{00000000-0005-0000-0000-000099000000}"/>
    <cellStyle name="Обычный 9" xfId="2" xr:uid="{00000000-0005-0000-0000-00009A000000}"/>
    <cellStyle name="Обычный_PR28-10" xfId="1" xr:uid="{00000000-0005-0000-0000-00009B000000}"/>
    <cellStyle name="Плохой 2" xfId="157" xr:uid="{00000000-0005-0000-0000-00009C000000}"/>
    <cellStyle name="Плохой 3" xfId="158" xr:uid="{00000000-0005-0000-0000-00009D000000}"/>
    <cellStyle name="Плохой 4" xfId="159" xr:uid="{00000000-0005-0000-0000-00009E000000}"/>
    <cellStyle name="Плохой 5" xfId="156" xr:uid="{00000000-0005-0000-0000-00009F000000}"/>
    <cellStyle name="Пояснение 2" xfId="161" xr:uid="{00000000-0005-0000-0000-0000A0000000}"/>
    <cellStyle name="Пояснение 3" xfId="162" xr:uid="{00000000-0005-0000-0000-0000A1000000}"/>
    <cellStyle name="Пояснение 4" xfId="163" xr:uid="{00000000-0005-0000-0000-0000A2000000}"/>
    <cellStyle name="Пояснение 5" xfId="160" xr:uid="{00000000-0005-0000-0000-0000A3000000}"/>
    <cellStyle name="Примечание 2" xfId="165" xr:uid="{00000000-0005-0000-0000-0000A4000000}"/>
    <cellStyle name="Примечание 3" xfId="166" xr:uid="{00000000-0005-0000-0000-0000A5000000}"/>
    <cellStyle name="Примечание 4" xfId="167" xr:uid="{00000000-0005-0000-0000-0000A6000000}"/>
    <cellStyle name="Примечание 5" xfId="164" xr:uid="{00000000-0005-0000-0000-0000A7000000}"/>
    <cellStyle name="Связанная ячейка 2" xfId="169" xr:uid="{00000000-0005-0000-0000-0000A8000000}"/>
    <cellStyle name="Связанная ячейка 3" xfId="170" xr:uid="{00000000-0005-0000-0000-0000A9000000}"/>
    <cellStyle name="Связанная ячейка 4" xfId="171" xr:uid="{00000000-0005-0000-0000-0000AA000000}"/>
    <cellStyle name="Связанная ячейка 5" xfId="168" xr:uid="{00000000-0005-0000-0000-0000AB000000}"/>
    <cellStyle name="Текст предупреждения 2" xfId="173" xr:uid="{00000000-0005-0000-0000-0000AC000000}"/>
    <cellStyle name="Текст предупреждения 3" xfId="174" xr:uid="{00000000-0005-0000-0000-0000AD000000}"/>
    <cellStyle name="Текст предупреждения 4" xfId="175" xr:uid="{00000000-0005-0000-0000-0000AE000000}"/>
    <cellStyle name="Текст предупреждения 5" xfId="172" xr:uid="{00000000-0005-0000-0000-0000AF000000}"/>
    <cellStyle name="Хороший 2" xfId="177" xr:uid="{00000000-0005-0000-0000-0000B0000000}"/>
    <cellStyle name="Хороший 3" xfId="178" xr:uid="{00000000-0005-0000-0000-0000B1000000}"/>
    <cellStyle name="Хороший 4" xfId="179" xr:uid="{00000000-0005-0000-0000-0000B2000000}"/>
    <cellStyle name="Хороший 5" xfId="176" xr:uid="{00000000-0005-0000-0000-0000B3000000}"/>
  </cellStyles>
  <dxfs count="0"/>
  <tableStyles count="0" defaultTableStyle="TableStyleMedium2" defaultPivotStyle="PivotStyleLight16"/>
  <colors>
    <mruColors>
      <color rgb="FF00FF99"/>
      <color rgb="FF3366FF"/>
      <color rgb="FF3333FF"/>
      <color rgb="FFFFFF00"/>
      <color rgb="FF993300"/>
      <color rgb="FFFF5050"/>
      <color rgb="FFFF6600"/>
      <color rgb="FFFFFFCC"/>
      <color rgb="FF1C1C1C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2.png"/><Relationship Id="rId18" Type="http://schemas.openxmlformats.org/officeDocument/2006/relationships/image" Target="../media/image16.png"/><Relationship Id="rId26" Type="http://schemas.openxmlformats.org/officeDocument/2006/relationships/image" Target="../media/image24.jpeg"/><Relationship Id="rId39" Type="http://schemas.openxmlformats.org/officeDocument/2006/relationships/image" Target="../media/image37.png"/><Relationship Id="rId21" Type="http://schemas.openxmlformats.org/officeDocument/2006/relationships/image" Target="../media/image19.png"/><Relationship Id="rId34" Type="http://schemas.openxmlformats.org/officeDocument/2006/relationships/image" Target="../media/image32.png"/><Relationship Id="rId7" Type="http://schemas.openxmlformats.org/officeDocument/2006/relationships/image" Target="../media/image7.png"/><Relationship Id="rId12" Type="http://schemas.openxmlformats.org/officeDocument/2006/relationships/image" Target="../media/image11.png"/><Relationship Id="rId17" Type="http://schemas.openxmlformats.org/officeDocument/2006/relationships/image" Target="../media/image15.png"/><Relationship Id="rId25" Type="http://schemas.openxmlformats.org/officeDocument/2006/relationships/image" Target="../media/image23.png"/><Relationship Id="rId33" Type="http://schemas.openxmlformats.org/officeDocument/2006/relationships/image" Target="../media/image31.png"/><Relationship Id="rId38" Type="http://schemas.openxmlformats.org/officeDocument/2006/relationships/image" Target="../media/image36.png"/><Relationship Id="rId2" Type="http://schemas.openxmlformats.org/officeDocument/2006/relationships/image" Target="../media/image2.png"/><Relationship Id="rId16" Type="http://schemas.microsoft.com/office/2007/relationships/hdphoto" Target="../media/hdphoto2.wdp"/><Relationship Id="rId20" Type="http://schemas.openxmlformats.org/officeDocument/2006/relationships/image" Target="../media/image18.png"/><Relationship Id="rId29" Type="http://schemas.openxmlformats.org/officeDocument/2006/relationships/image" Target="../media/image27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0.png"/><Relationship Id="rId24" Type="http://schemas.openxmlformats.org/officeDocument/2006/relationships/image" Target="../media/image22.png"/><Relationship Id="rId32" Type="http://schemas.openxmlformats.org/officeDocument/2006/relationships/image" Target="../media/image30.png"/><Relationship Id="rId37" Type="http://schemas.openxmlformats.org/officeDocument/2006/relationships/image" Target="../media/image35.png"/><Relationship Id="rId40" Type="http://schemas.openxmlformats.org/officeDocument/2006/relationships/image" Target="../media/image38.png"/><Relationship Id="rId5" Type="http://schemas.openxmlformats.org/officeDocument/2006/relationships/image" Target="../media/image5.png"/><Relationship Id="rId15" Type="http://schemas.openxmlformats.org/officeDocument/2006/relationships/image" Target="../media/image14.png"/><Relationship Id="rId23" Type="http://schemas.openxmlformats.org/officeDocument/2006/relationships/image" Target="../media/image21.png"/><Relationship Id="rId28" Type="http://schemas.openxmlformats.org/officeDocument/2006/relationships/image" Target="../media/image26.png"/><Relationship Id="rId36" Type="http://schemas.openxmlformats.org/officeDocument/2006/relationships/image" Target="../media/image34.png"/><Relationship Id="rId10" Type="http://schemas.microsoft.com/office/2007/relationships/hdphoto" Target="../media/hdphoto1.wdp"/><Relationship Id="rId19" Type="http://schemas.openxmlformats.org/officeDocument/2006/relationships/image" Target="../media/image17.png"/><Relationship Id="rId31" Type="http://schemas.openxmlformats.org/officeDocument/2006/relationships/image" Target="../media/image2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3.png"/><Relationship Id="rId22" Type="http://schemas.openxmlformats.org/officeDocument/2006/relationships/image" Target="../media/image20.png"/><Relationship Id="rId27" Type="http://schemas.openxmlformats.org/officeDocument/2006/relationships/image" Target="../media/image25.png"/><Relationship Id="rId30" Type="http://schemas.openxmlformats.org/officeDocument/2006/relationships/image" Target="../media/image28.png"/><Relationship Id="rId35" Type="http://schemas.openxmlformats.org/officeDocument/2006/relationships/image" Target="../media/image33.png"/><Relationship Id="rId8" Type="http://schemas.openxmlformats.org/officeDocument/2006/relationships/image" Target="../media/image8.png"/><Relationship Id="rId3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52916</xdr:colOff>
      <xdr:row>2</xdr:row>
      <xdr:rowOff>63501</xdr:rowOff>
    </xdr:from>
    <xdr:to>
      <xdr:col>3</xdr:col>
      <xdr:colOff>3956049</xdr:colOff>
      <xdr:row>2</xdr:row>
      <xdr:rowOff>1273176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DA0B31D0-AB73-4894-BC1D-0E1340DFA7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916" y="1513418"/>
          <a:ext cx="8686800" cy="1209675"/>
        </a:xfrm>
        <a:prstGeom prst="rect">
          <a:avLst/>
        </a:prstGeom>
      </xdr:spPr>
    </xdr:pic>
    <xdr:clientData/>
  </xdr:twoCellAnchor>
  <xdr:twoCellAnchor editAs="oneCell">
    <xdr:from>
      <xdr:col>5</xdr:col>
      <xdr:colOff>285750</xdr:colOff>
      <xdr:row>10</xdr:row>
      <xdr:rowOff>63501</xdr:rowOff>
    </xdr:from>
    <xdr:to>
      <xdr:col>5</xdr:col>
      <xdr:colOff>2462893</xdr:colOff>
      <xdr:row>10</xdr:row>
      <xdr:rowOff>1587501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30DD9DD0-488C-40FC-8435-60711323C4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6083" y="13197418"/>
          <a:ext cx="2177143" cy="1524000"/>
        </a:xfrm>
        <a:prstGeom prst="rect">
          <a:avLst/>
        </a:prstGeom>
      </xdr:spPr>
    </xdr:pic>
    <xdr:clientData/>
  </xdr:twoCellAnchor>
  <xdr:twoCellAnchor editAs="oneCell">
    <xdr:from>
      <xdr:col>5</xdr:col>
      <xdr:colOff>560917</xdr:colOff>
      <xdr:row>9</xdr:row>
      <xdr:rowOff>1</xdr:rowOff>
    </xdr:from>
    <xdr:to>
      <xdr:col>5</xdr:col>
      <xdr:colOff>2438648</xdr:colOff>
      <xdr:row>10</xdr:row>
      <xdr:rowOff>129325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id="{DC343170-A86E-4737-8402-C6CFEDAF56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811250" y="11842751"/>
          <a:ext cx="1877731" cy="1420491"/>
        </a:xfrm>
        <a:prstGeom prst="rect">
          <a:avLst/>
        </a:prstGeom>
      </xdr:spPr>
    </xdr:pic>
    <xdr:clientData/>
  </xdr:twoCellAnchor>
  <xdr:twoCellAnchor editAs="oneCell">
    <xdr:from>
      <xdr:col>2</xdr:col>
      <xdr:colOff>465666</xdr:colOff>
      <xdr:row>9</xdr:row>
      <xdr:rowOff>42333</xdr:rowOff>
    </xdr:from>
    <xdr:to>
      <xdr:col>2</xdr:col>
      <xdr:colOff>2169584</xdr:colOff>
      <xdr:row>9</xdr:row>
      <xdr:rowOff>1289531</xdr:rowOff>
    </xdr:to>
    <xdr:pic>
      <xdr:nvPicPr>
        <xdr:cNvPr id="41" name="Рисунок 40">
          <a:extLst>
            <a:ext uri="{FF2B5EF4-FFF2-40B4-BE49-F238E27FC236}">
              <a16:creationId xmlns:a16="http://schemas.microsoft.com/office/drawing/2014/main" id="{3A718BEA-BFD2-4B31-938F-BDB87E3FC4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24666" y="3587750"/>
          <a:ext cx="1703918" cy="1247198"/>
        </a:xfrm>
        <a:prstGeom prst="rect">
          <a:avLst/>
        </a:prstGeom>
      </xdr:spPr>
    </xdr:pic>
    <xdr:clientData/>
  </xdr:twoCellAnchor>
  <xdr:twoCellAnchor editAs="oneCell">
    <xdr:from>
      <xdr:col>2</xdr:col>
      <xdr:colOff>95250</xdr:colOff>
      <xdr:row>10</xdr:row>
      <xdr:rowOff>0</xdr:rowOff>
    </xdr:from>
    <xdr:to>
      <xdr:col>2</xdr:col>
      <xdr:colOff>2241228</xdr:colOff>
      <xdr:row>10</xdr:row>
      <xdr:rowOff>1609483</xdr:rowOff>
    </xdr:to>
    <xdr:pic>
      <xdr:nvPicPr>
        <xdr:cNvPr id="42" name="Рисунок 41">
          <a:extLst>
            <a:ext uri="{FF2B5EF4-FFF2-40B4-BE49-F238E27FC236}">
              <a16:creationId xmlns:a16="http://schemas.microsoft.com/office/drawing/2014/main" id="{5C7511D4-E09B-472E-8D2F-E6BCF8ABDE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54250" y="6656916"/>
          <a:ext cx="2145978" cy="1609483"/>
        </a:xfrm>
        <a:prstGeom prst="rect">
          <a:avLst/>
        </a:prstGeom>
      </xdr:spPr>
    </xdr:pic>
    <xdr:clientData/>
  </xdr:twoCellAnchor>
  <xdr:twoCellAnchor editAs="oneCell">
    <xdr:from>
      <xdr:col>2</xdr:col>
      <xdr:colOff>254001</xdr:colOff>
      <xdr:row>11</xdr:row>
      <xdr:rowOff>0</xdr:rowOff>
    </xdr:from>
    <xdr:to>
      <xdr:col>2</xdr:col>
      <xdr:colOff>2363400</xdr:colOff>
      <xdr:row>11</xdr:row>
      <xdr:rowOff>1566808</xdr:rowOff>
    </xdr:to>
    <xdr:pic>
      <xdr:nvPicPr>
        <xdr:cNvPr id="43" name="Рисунок 42">
          <a:extLst>
            <a:ext uri="{FF2B5EF4-FFF2-40B4-BE49-F238E27FC236}">
              <a16:creationId xmlns:a16="http://schemas.microsoft.com/office/drawing/2014/main" id="{1BA3F1DF-2A09-48EE-BA4E-4C915D585B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13001" y="9969500"/>
          <a:ext cx="2109399" cy="1566808"/>
        </a:xfrm>
        <a:prstGeom prst="rect">
          <a:avLst/>
        </a:prstGeom>
      </xdr:spPr>
    </xdr:pic>
    <xdr:clientData/>
  </xdr:twoCellAnchor>
  <xdr:twoCellAnchor editAs="oneCell">
    <xdr:from>
      <xdr:col>2</xdr:col>
      <xdr:colOff>42334</xdr:colOff>
      <xdr:row>13</xdr:row>
      <xdr:rowOff>31752</xdr:rowOff>
    </xdr:from>
    <xdr:to>
      <xdr:col>2</xdr:col>
      <xdr:colOff>2370666</xdr:colOff>
      <xdr:row>13</xdr:row>
      <xdr:rowOff>1578266</xdr:rowOff>
    </xdr:to>
    <xdr:pic>
      <xdr:nvPicPr>
        <xdr:cNvPr id="46" name="Рисунок 45">
          <a:extLst>
            <a:ext uri="{FF2B5EF4-FFF2-40B4-BE49-F238E27FC236}">
              <a16:creationId xmlns:a16="http://schemas.microsoft.com/office/drawing/2014/main" id="{34F62B68-7FAD-4823-8114-7AC17A94D0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01334" y="13398502"/>
          <a:ext cx="2328332" cy="1546514"/>
        </a:xfrm>
        <a:prstGeom prst="rect">
          <a:avLst/>
        </a:prstGeom>
      </xdr:spPr>
    </xdr:pic>
    <xdr:clientData/>
  </xdr:twoCellAnchor>
  <xdr:twoCellAnchor editAs="oneCell">
    <xdr:from>
      <xdr:col>2</xdr:col>
      <xdr:colOff>179917</xdr:colOff>
      <xdr:row>12</xdr:row>
      <xdr:rowOff>31751</xdr:rowOff>
    </xdr:from>
    <xdr:to>
      <xdr:col>2</xdr:col>
      <xdr:colOff>2386860</xdr:colOff>
      <xdr:row>12</xdr:row>
      <xdr:rowOff>1604655</xdr:rowOff>
    </xdr:to>
    <xdr:pic>
      <xdr:nvPicPr>
        <xdr:cNvPr id="47" name="Рисунок 46">
          <a:extLst>
            <a:ext uri="{FF2B5EF4-FFF2-40B4-BE49-F238E27FC236}">
              <a16:creationId xmlns:a16="http://schemas.microsoft.com/office/drawing/2014/main" id="{E336C909-9088-4860-A949-B4BFFBCB46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38917" y="11609918"/>
          <a:ext cx="2206943" cy="1572904"/>
        </a:xfrm>
        <a:prstGeom prst="rect">
          <a:avLst/>
        </a:prstGeom>
      </xdr:spPr>
    </xdr:pic>
    <xdr:clientData/>
  </xdr:twoCellAnchor>
  <xdr:twoCellAnchor editAs="oneCell">
    <xdr:from>
      <xdr:col>5</xdr:col>
      <xdr:colOff>211667</xdr:colOff>
      <xdr:row>13</xdr:row>
      <xdr:rowOff>74086</xdr:rowOff>
    </xdr:from>
    <xdr:to>
      <xdr:col>5</xdr:col>
      <xdr:colOff>2540001</xdr:colOff>
      <xdr:row>14</xdr:row>
      <xdr:rowOff>95252</xdr:rowOff>
    </xdr:to>
    <xdr:pic>
      <xdr:nvPicPr>
        <xdr:cNvPr id="48" name="Рисунок 47">
          <a:extLst>
            <a:ext uri="{FF2B5EF4-FFF2-40B4-BE49-F238E27FC236}">
              <a16:creationId xmlns:a16="http://schemas.microsoft.com/office/drawing/2014/main" id="{CDAA58F2-BB5D-4A10-9118-A4F70765BC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BEBA8EAE-BF5A-486C-A8C5-ECC9F3942E4B}">
              <a14:imgProps xmlns:a14="http://schemas.microsoft.com/office/drawing/2010/main">
                <a14:imgLayer r:embed="rId10">
                  <a14:imgEffect>
                    <a14:sharpenSoften amount="5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3462000" y="18330336"/>
          <a:ext cx="2328334" cy="1608666"/>
        </a:xfrm>
        <a:prstGeom prst="rect">
          <a:avLst/>
        </a:prstGeom>
      </xdr:spPr>
    </xdr:pic>
    <xdr:clientData/>
  </xdr:twoCellAnchor>
  <xdr:twoCellAnchor editAs="oneCell">
    <xdr:from>
      <xdr:col>2</xdr:col>
      <xdr:colOff>63501</xdr:colOff>
      <xdr:row>14</xdr:row>
      <xdr:rowOff>127001</xdr:rowOff>
    </xdr:from>
    <xdr:to>
      <xdr:col>2</xdr:col>
      <xdr:colOff>2360083</xdr:colOff>
      <xdr:row>14</xdr:row>
      <xdr:rowOff>1592659</xdr:rowOff>
    </xdr:to>
    <xdr:pic>
      <xdr:nvPicPr>
        <xdr:cNvPr id="49" name="Рисунок 48">
          <a:extLst>
            <a:ext uri="{FF2B5EF4-FFF2-40B4-BE49-F238E27FC236}">
              <a16:creationId xmlns:a16="http://schemas.microsoft.com/office/drawing/2014/main" id="{B8DD0A5C-A032-427F-B917-EA29116D80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22501" y="16764001"/>
          <a:ext cx="2296582" cy="1465658"/>
        </a:xfrm>
        <a:prstGeom prst="rect">
          <a:avLst/>
        </a:prstGeom>
      </xdr:spPr>
    </xdr:pic>
    <xdr:clientData/>
  </xdr:twoCellAnchor>
  <xdr:twoCellAnchor editAs="oneCell">
    <xdr:from>
      <xdr:col>5</xdr:col>
      <xdr:colOff>127002</xdr:colOff>
      <xdr:row>14</xdr:row>
      <xdr:rowOff>359833</xdr:rowOff>
    </xdr:from>
    <xdr:to>
      <xdr:col>5</xdr:col>
      <xdr:colOff>2275419</xdr:colOff>
      <xdr:row>15</xdr:row>
      <xdr:rowOff>17452</xdr:rowOff>
    </xdr:to>
    <xdr:pic>
      <xdr:nvPicPr>
        <xdr:cNvPr id="51" name="Рисунок 50">
          <a:extLst>
            <a:ext uri="{FF2B5EF4-FFF2-40B4-BE49-F238E27FC236}">
              <a16:creationId xmlns:a16="http://schemas.microsoft.com/office/drawing/2014/main" id="{238EE562-E38D-4A6C-A9C2-3B4FF8AB8F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377335" y="20203583"/>
          <a:ext cx="2148417" cy="1488536"/>
        </a:xfrm>
        <a:prstGeom prst="rect">
          <a:avLst/>
        </a:prstGeom>
      </xdr:spPr>
    </xdr:pic>
    <xdr:clientData/>
  </xdr:twoCellAnchor>
  <xdr:twoCellAnchor editAs="oneCell">
    <xdr:from>
      <xdr:col>2</xdr:col>
      <xdr:colOff>222251</xdr:colOff>
      <xdr:row>15</xdr:row>
      <xdr:rowOff>158750</xdr:rowOff>
    </xdr:from>
    <xdr:to>
      <xdr:col>2</xdr:col>
      <xdr:colOff>2201334</xdr:colOff>
      <xdr:row>15</xdr:row>
      <xdr:rowOff>1555183</xdr:rowOff>
    </xdr:to>
    <xdr:pic>
      <xdr:nvPicPr>
        <xdr:cNvPr id="54" name="Рисунок 53">
          <a:extLst>
            <a:ext uri="{FF2B5EF4-FFF2-40B4-BE49-F238E27FC236}">
              <a16:creationId xmlns:a16="http://schemas.microsoft.com/office/drawing/2014/main" id="{83743968-CC0D-4B31-BCFA-F5112F4722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81251" y="20986750"/>
          <a:ext cx="1979083" cy="1396433"/>
        </a:xfrm>
        <a:prstGeom prst="rect">
          <a:avLst/>
        </a:prstGeom>
      </xdr:spPr>
    </xdr:pic>
    <xdr:clientData/>
  </xdr:twoCellAnchor>
  <xdr:twoCellAnchor editAs="oneCell">
    <xdr:from>
      <xdr:col>5</xdr:col>
      <xdr:colOff>148170</xdr:colOff>
      <xdr:row>15</xdr:row>
      <xdr:rowOff>74083</xdr:rowOff>
    </xdr:from>
    <xdr:to>
      <xdr:col>5</xdr:col>
      <xdr:colOff>2333662</xdr:colOff>
      <xdr:row>15</xdr:row>
      <xdr:rowOff>1576916</xdr:rowOff>
    </xdr:to>
    <xdr:pic>
      <xdr:nvPicPr>
        <xdr:cNvPr id="55" name="Рисунок 54">
          <a:extLst>
            <a:ext uri="{FF2B5EF4-FFF2-40B4-BE49-F238E27FC236}">
              <a16:creationId xmlns:a16="http://schemas.microsoft.com/office/drawing/2014/main" id="{5CA7005A-B2C0-422E-A0EC-731DF31597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398503" y="21748750"/>
          <a:ext cx="2185492" cy="1502833"/>
        </a:xfrm>
        <a:prstGeom prst="rect">
          <a:avLst/>
        </a:prstGeom>
      </xdr:spPr>
    </xdr:pic>
    <xdr:clientData/>
  </xdr:twoCellAnchor>
  <xdr:twoCellAnchor editAs="oneCell">
    <xdr:from>
      <xdr:col>2</xdr:col>
      <xdr:colOff>550333</xdr:colOff>
      <xdr:row>16</xdr:row>
      <xdr:rowOff>169334</xdr:rowOff>
    </xdr:from>
    <xdr:to>
      <xdr:col>2</xdr:col>
      <xdr:colOff>1957916</xdr:colOff>
      <xdr:row>17</xdr:row>
      <xdr:rowOff>289961</xdr:rowOff>
    </xdr:to>
    <xdr:pic>
      <xdr:nvPicPr>
        <xdr:cNvPr id="57" name="Рисунок 56">
          <a:extLst>
            <a:ext uri="{FF2B5EF4-FFF2-40B4-BE49-F238E27FC236}">
              <a16:creationId xmlns:a16="http://schemas.microsoft.com/office/drawing/2014/main" id="{D4DB1CF1-2D4A-468E-B17C-2916FD01524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5" cstate="email">
          <a:extLst>
            <a:ext uri="{BEBA8EAE-BF5A-486C-A8C5-ECC9F3942E4B}">
              <a14:imgProps xmlns:a14="http://schemas.microsoft.com/office/drawing/2010/main">
                <a14:imgLayer r:embed="rId16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709333" y="23632584"/>
          <a:ext cx="1407583" cy="692127"/>
        </a:xfrm>
        <a:prstGeom prst="rect">
          <a:avLst/>
        </a:prstGeom>
      </xdr:spPr>
    </xdr:pic>
    <xdr:clientData/>
  </xdr:twoCellAnchor>
  <xdr:twoCellAnchor editAs="oneCell">
    <xdr:from>
      <xdr:col>2</xdr:col>
      <xdr:colOff>645583</xdr:colOff>
      <xdr:row>18</xdr:row>
      <xdr:rowOff>42334</xdr:rowOff>
    </xdr:from>
    <xdr:to>
      <xdr:col>2</xdr:col>
      <xdr:colOff>1979083</xdr:colOff>
      <xdr:row>19</xdr:row>
      <xdr:rowOff>687243</xdr:rowOff>
    </xdr:to>
    <xdr:pic>
      <xdr:nvPicPr>
        <xdr:cNvPr id="59" name="Рисунок 58">
          <a:extLst>
            <a:ext uri="{FF2B5EF4-FFF2-40B4-BE49-F238E27FC236}">
              <a16:creationId xmlns:a16="http://schemas.microsoft.com/office/drawing/2014/main" id="{A02AE800-DB10-45FD-A758-1CB287F689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04583" y="24796751"/>
          <a:ext cx="1333500" cy="1121159"/>
        </a:xfrm>
        <a:prstGeom prst="rect">
          <a:avLst/>
        </a:prstGeom>
      </xdr:spPr>
    </xdr:pic>
    <xdr:clientData/>
  </xdr:twoCellAnchor>
  <xdr:twoCellAnchor>
    <xdr:from>
      <xdr:col>2</xdr:col>
      <xdr:colOff>84666</xdr:colOff>
      <xdr:row>35</xdr:row>
      <xdr:rowOff>82550</xdr:rowOff>
    </xdr:from>
    <xdr:to>
      <xdr:col>2</xdr:col>
      <xdr:colOff>2402417</xdr:colOff>
      <xdr:row>47</xdr:row>
      <xdr:rowOff>560915</xdr:rowOff>
    </xdr:to>
    <xdr:grpSp>
      <xdr:nvGrpSpPr>
        <xdr:cNvPr id="3" name="Группа 2">
          <a:extLst>
            <a:ext uri="{FF2B5EF4-FFF2-40B4-BE49-F238E27FC236}">
              <a16:creationId xmlns:a16="http://schemas.microsoft.com/office/drawing/2014/main" id="{E4ABCD1D-361E-4DB3-9DB8-0B0F2BD77338}"/>
            </a:ext>
          </a:extLst>
        </xdr:cNvPr>
        <xdr:cNvGrpSpPr/>
      </xdr:nvGrpSpPr>
      <xdr:grpSpPr>
        <a:xfrm>
          <a:off x="2243666" y="42437050"/>
          <a:ext cx="2317751" cy="7823198"/>
          <a:chOff x="2432244" y="27154718"/>
          <a:chExt cx="2150340" cy="7050614"/>
        </a:xfrm>
      </xdr:grpSpPr>
      <xdr:pic>
        <xdr:nvPicPr>
          <xdr:cNvPr id="61" name="Рисунок 60">
            <a:extLst>
              <a:ext uri="{FF2B5EF4-FFF2-40B4-BE49-F238E27FC236}">
                <a16:creationId xmlns:a16="http://schemas.microsoft.com/office/drawing/2014/main" id="{A5F65817-DBB1-4505-9331-F7D47907525D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8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/>
        </xdr:blipFill>
        <xdr:spPr>
          <a:xfrm>
            <a:off x="2444750" y="28915525"/>
            <a:ext cx="2137834" cy="2252392"/>
          </a:xfrm>
          <a:prstGeom prst="rect">
            <a:avLst/>
          </a:prstGeom>
        </xdr:spPr>
      </xdr:pic>
      <xdr:grpSp>
        <xdr:nvGrpSpPr>
          <xdr:cNvPr id="62" name="Группа 61">
            <a:extLst>
              <a:ext uri="{FF2B5EF4-FFF2-40B4-BE49-F238E27FC236}">
                <a16:creationId xmlns:a16="http://schemas.microsoft.com/office/drawing/2014/main" id="{EBA2135F-1F60-4C45-BFA5-08C50E465AEF}"/>
              </a:ext>
            </a:extLst>
          </xdr:cNvPr>
          <xdr:cNvGrpSpPr/>
        </xdr:nvGrpSpPr>
        <xdr:grpSpPr>
          <a:xfrm>
            <a:off x="2432244" y="31083249"/>
            <a:ext cx="2134466" cy="3122083"/>
            <a:chOff x="15291955" y="31934729"/>
            <a:chExt cx="2416471" cy="3541566"/>
          </a:xfrm>
        </xdr:grpSpPr>
        <xdr:pic>
          <xdr:nvPicPr>
            <xdr:cNvPr id="63" name="Рисунок 62">
              <a:extLst>
                <a:ext uri="{FF2B5EF4-FFF2-40B4-BE49-F238E27FC236}">
                  <a16:creationId xmlns:a16="http://schemas.microsoft.com/office/drawing/2014/main" id="{92645060-B424-44E6-A3E9-E382745324C8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9" cstate="email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16550409" y="32781875"/>
              <a:ext cx="1140114" cy="1544599"/>
            </a:xfrm>
            <a:prstGeom prst="rect">
              <a:avLst/>
            </a:prstGeom>
          </xdr:spPr>
        </xdr:pic>
        <xdr:pic>
          <xdr:nvPicPr>
            <xdr:cNvPr id="64" name="Рисунок 63">
              <a:extLst>
                <a:ext uri="{FF2B5EF4-FFF2-40B4-BE49-F238E27FC236}">
                  <a16:creationId xmlns:a16="http://schemas.microsoft.com/office/drawing/2014/main" id="{839D9DD1-F75C-498B-B8C1-DC003CC430DE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0" cstate="email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15341023" y="31934729"/>
              <a:ext cx="2349500" cy="852666"/>
            </a:xfrm>
            <a:prstGeom prst="rect">
              <a:avLst/>
            </a:prstGeom>
          </xdr:spPr>
        </xdr:pic>
        <xdr:pic>
          <xdr:nvPicPr>
            <xdr:cNvPr id="65" name="Рисунок 64">
              <a:extLst>
                <a:ext uri="{FF2B5EF4-FFF2-40B4-BE49-F238E27FC236}">
                  <a16:creationId xmlns:a16="http://schemas.microsoft.com/office/drawing/2014/main" id="{D7CF7E94-07E0-4CF8-88F9-78E136ACBB31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1" cstate="email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15364113" y="34318865"/>
              <a:ext cx="2344313" cy="1157430"/>
            </a:xfrm>
            <a:prstGeom prst="rect">
              <a:avLst/>
            </a:prstGeom>
          </xdr:spPr>
        </xdr:pic>
        <xdr:pic>
          <xdr:nvPicPr>
            <xdr:cNvPr id="66" name="Рисунок 65">
              <a:extLst>
                <a:ext uri="{FF2B5EF4-FFF2-40B4-BE49-F238E27FC236}">
                  <a16:creationId xmlns:a16="http://schemas.microsoft.com/office/drawing/2014/main" id="{7863C374-FEDF-47E6-99DD-60C0D733C822}"/>
                </a:ext>
              </a:extLst>
            </xdr:cNvPr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22" cstate="email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/>
          </xdr:blipFill>
          <xdr:spPr>
            <a:xfrm>
              <a:off x="15291955" y="33372137"/>
              <a:ext cx="1255568" cy="988777"/>
            </a:xfrm>
            <a:prstGeom prst="rect">
              <a:avLst/>
            </a:prstGeom>
          </xdr:spPr>
        </xdr:pic>
        <xdr:pic>
          <xdr:nvPicPr>
            <xdr:cNvPr id="67" name="Рисунок 66">
              <a:extLst>
                <a:ext uri="{FF2B5EF4-FFF2-40B4-BE49-F238E27FC236}">
                  <a16:creationId xmlns:a16="http://schemas.microsoft.com/office/drawing/2014/main" id="{EE8FB971-39C7-4B32-ACCC-4600BDF1E00B}"/>
                </a:ext>
              </a:extLst>
            </xdr:cNvPr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23" cstate="email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/>
          </xdr:blipFill>
          <xdr:spPr>
            <a:xfrm>
              <a:off x="15342467" y="32793422"/>
              <a:ext cx="1213716" cy="571311"/>
            </a:xfrm>
            <a:prstGeom prst="rect">
              <a:avLst/>
            </a:prstGeom>
          </xdr:spPr>
        </xdr:pic>
      </xdr:grpSp>
      <xdr:grpSp>
        <xdr:nvGrpSpPr>
          <xdr:cNvPr id="68" name="Группа 67">
            <a:extLst>
              <a:ext uri="{FF2B5EF4-FFF2-40B4-BE49-F238E27FC236}">
                <a16:creationId xmlns:a16="http://schemas.microsoft.com/office/drawing/2014/main" id="{91515599-7534-4F3B-9B34-3E74561795D0}"/>
              </a:ext>
            </a:extLst>
          </xdr:cNvPr>
          <xdr:cNvGrpSpPr/>
        </xdr:nvGrpSpPr>
        <xdr:grpSpPr>
          <a:xfrm>
            <a:off x="2465915" y="27154718"/>
            <a:ext cx="2116667" cy="1938865"/>
            <a:chOff x="16541750" y="33432750"/>
            <a:chExt cx="3529890" cy="3219141"/>
          </a:xfrm>
        </xdr:grpSpPr>
        <xdr:pic>
          <xdr:nvPicPr>
            <xdr:cNvPr id="69" name="Рисунок 68">
              <a:extLst>
                <a:ext uri="{FF2B5EF4-FFF2-40B4-BE49-F238E27FC236}">
                  <a16:creationId xmlns:a16="http://schemas.microsoft.com/office/drawing/2014/main" id="{84F15C9C-2207-4255-B169-46C5C0B25E68}"/>
                </a:ext>
              </a:extLst>
            </xdr:cNvPr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24" cstate="email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/>
          </xdr:blipFill>
          <xdr:spPr>
            <a:xfrm>
              <a:off x="16589375" y="33432750"/>
              <a:ext cx="3444539" cy="1508125"/>
            </a:xfrm>
            <a:prstGeom prst="rect">
              <a:avLst/>
            </a:prstGeom>
          </xdr:spPr>
        </xdr:pic>
        <xdr:pic>
          <xdr:nvPicPr>
            <xdr:cNvPr id="70" name="Рисунок 69">
              <a:extLst>
                <a:ext uri="{FF2B5EF4-FFF2-40B4-BE49-F238E27FC236}">
                  <a16:creationId xmlns:a16="http://schemas.microsoft.com/office/drawing/2014/main" id="{D6FF96FA-A324-4BFF-B774-C0DB6F82E17C}"/>
                </a:ext>
              </a:extLst>
            </xdr:cNvPr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25" cstate="email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/>
          </xdr:blipFill>
          <xdr:spPr>
            <a:xfrm>
              <a:off x="16541750" y="35004375"/>
              <a:ext cx="3529890" cy="1647516"/>
            </a:xfrm>
            <a:prstGeom prst="rect">
              <a:avLst/>
            </a:prstGeom>
          </xdr:spPr>
        </xdr:pic>
      </xdr:grpSp>
    </xdr:grpSp>
    <xdr:clientData/>
  </xdr:twoCellAnchor>
  <xdr:twoCellAnchor>
    <xdr:from>
      <xdr:col>5</xdr:col>
      <xdr:colOff>413722</xdr:colOff>
      <xdr:row>0</xdr:row>
      <xdr:rowOff>201083</xdr:rowOff>
    </xdr:from>
    <xdr:to>
      <xdr:col>5</xdr:col>
      <xdr:colOff>4000501</xdr:colOff>
      <xdr:row>5</xdr:row>
      <xdr:rowOff>899582</xdr:rowOff>
    </xdr:to>
    <xdr:grpSp>
      <xdr:nvGrpSpPr>
        <xdr:cNvPr id="8" name="Группа 7">
          <a:extLst>
            <a:ext uri="{FF2B5EF4-FFF2-40B4-BE49-F238E27FC236}">
              <a16:creationId xmlns:a16="http://schemas.microsoft.com/office/drawing/2014/main" id="{51201058-D120-4025-B253-EA6762C08D2C}"/>
            </a:ext>
          </a:extLst>
        </xdr:cNvPr>
        <xdr:cNvGrpSpPr/>
      </xdr:nvGrpSpPr>
      <xdr:grpSpPr>
        <a:xfrm>
          <a:off x="13166639" y="201083"/>
          <a:ext cx="3586779" cy="6413499"/>
          <a:chOff x="15092804" y="296333"/>
          <a:chExt cx="4236595" cy="7556500"/>
        </a:xfrm>
      </xdr:grpSpPr>
      <xdr:pic>
        <xdr:nvPicPr>
          <xdr:cNvPr id="5" name="Рисунок 4">
            <a:extLst>
              <a:ext uri="{FF2B5EF4-FFF2-40B4-BE49-F238E27FC236}">
                <a16:creationId xmlns:a16="http://schemas.microsoft.com/office/drawing/2014/main" id="{855A09F8-0157-4871-9276-97D8197C2AD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6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5092804" y="2391833"/>
            <a:ext cx="4236595" cy="5461000"/>
          </a:xfrm>
          <a:prstGeom prst="rect">
            <a:avLst/>
          </a:prstGeom>
        </xdr:spPr>
      </xdr:pic>
      <xdr:pic>
        <xdr:nvPicPr>
          <xdr:cNvPr id="6" name="Рисунок 5">
            <a:extLst>
              <a:ext uri="{FF2B5EF4-FFF2-40B4-BE49-F238E27FC236}">
                <a16:creationId xmlns:a16="http://schemas.microsoft.com/office/drawing/2014/main" id="{16910CE2-95BF-4E7C-B36B-0E633D0D980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7"/>
          <a:stretch>
            <a:fillRect/>
          </a:stretch>
        </xdr:blipFill>
        <xdr:spPr>
          <a:xfrm>
            <a:off x="15102415" y="296333"/>
            <a:ext cx="3986511" cy="2402417"/>
          </a:xfrm>
          <a:prstGeom prst="rect">
            <a:avLst/>
          </a:prstGeom>
        </xdr:spPr>
      </xdr:pic>
    </xdr:grpSp>
    <xdr:clientData/>
  </xdr:twoCellAnchor>
  <xdr:twoCellAnchor editAs="oneCell">
    <xdr:from>
      <xdr:col>2</xdr:col>
      <xdr:colOff>756501</xdr:colOff>
      <xdr:row>3</xdr:row>
      <xdr:rowOff>120589</xdr:rowOff>
    </xdr:from>
    <xdr:to>
      <xdr:col>2</xdr:col>
      <xdr:colOff>1977460</xdr:colOff>
      <xdr:row>3</xdr:row>
      <xdr:rowOff>1227666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66DFA4F7-400B-4C95-B450-D742DA4E2B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501" y="3666006"/>
          <a:ext cx="1220959" cy="1107077"/>
        </a:xfrm>
        <a:prstGeom prst="rect">
          <a:avLst/>
        </a:prstGeom>
      </xdr:spPr>
    </xdr:pic>
    <xdr:clientData/>
  </xdr:twoCellAnchor>
  <xdr:twoCellAnchor editAs="oneCell">
    <xdr:from>
      <xdr:col>2</xdr:col>
      <xdr:colOff>694834</xdr:colOff>
      <xdr:row>6</xdr:row>
      <xdr:rowOff>62101</xdr:rowOff>
    </xdr:from>
    <xdr:to>
      <xdr:col>2</xdr:col>
      <xdr:colOff>2028355</xdr:colOff>
      <xdr:row>6</xdr:row>
      <xdr:rowOff>1227667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52D7881A-CBF0-4001-989F-D653344D1E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3834" y="7512768"/>
          <a:ext cx="1333521" cy="1165566"/>
        </a:xfrm>
        <a:prstGeom prst="rect">
          <a:avLst/>
        </a:prstGeom>
      </xdr:spPr>
    </xdr:pic>
    <xdr:clientData/>
  </xdr:twoCellAnchor>
  <xdr:twoCellAnchor editAs="oneCell">
    <xdr:from>
      <xdr:col>2</xdr:col>
      <xdr:colOff>686085</xdr:colOff>
      <xdr:row>4</xdr:row>
      <xdr:rowOff>20083</xdr:rowOff>
    </xdr:from>
    <xdr:to>
      <xdr:col>2</xdr:col>
      <xdr:colOff>2017443</xdr:colOff>
      <xdr:row>4</xdr:row>
      <xdr:rowOff>1217083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BD9925E1-2938-478E-8B68-29E9B31E01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45085" y="4867250"/>
          <a:ext cx="1331358" cy="1197000"/>
        </a:xfrm>
        <a:prstGeom prst="rect">
          <a:avLst/>
        </a:prstGeom>
      </xdr:spPr>
    </xdr:pic>
    <xdr:clientData/>
  </xdr:twoCellAnchor>
  <xdr:twoCellAnchor editAs="oneCell">
    <xdr:from>
      <xdr:col>2</xdr:col>
      <xdr:colOff>730249</xdr:colOff>
      <xdr:row>7</xdr:row>
      <xdr:rowOff>132002</xdr:rowOff>
    </xdr:from>
    <xdr:to>
      <xdr:col>2</xdr:col>
      <xdr:colOff>2043476</xdr:colOff>
      <xdr:row>7</xdr:row>
      <xdr:rowOff>1270000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id="{B3B89FF3-5377-4AC9-9776-65A7315CDB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9249" y="8884419"/>
          <a:ext cx="1313227" cy="1137998"/>
        </a:xfrm>
        <a:prstGeom prst="rect">
          <a:avLst/>
        </a:prstGeom>
      </xdr:spPr>
    </xdr:pic>
    <xdr:clientData/>
  </xdr:twoCellAnchor>
  <xdr:twoCellAnchor editAs="oneCell">
    <xdr:from>
      <xdr:col>2</xdr:col>
      <xdr:colOff>721501</xdr:colOff>
      <xdr:row>5</xdr:row>
      <xdr:rowOff>34002</xdr:rowOff>
    </xdr:from>
    <xdr:to>
      <xdr:col>2</xdr:col>
      <xdr:colOff>2023392</xdr:colOff>
      <xdr:row>5</xdr:row>
      <xdr:rowOff>1206499</xdr:rowOff>
    </xdr:to>
    <xdr:pic>
      <xdr:nvPicPr>
        <xdr:cNvPr id="18" name="Рисунок 17">
          <a:extLst>
            <a:ext uri="{FF2B5EF4-FFF2-40B4-BE49-F238E27FC236}">
              <a16:creationId xmlns:a16="http://schemas.microsoft.com/office/drawing/2014/main" id="{88525C05-F03A-4152-B90F-ED58164C37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0501" y="6182919"/>
          <a:ext cx="1301891" cy="1172497"/>
        </a:xfrm>
        <a:prstGeom prst="rect">
          <a:avLst/>
        </a:prstGeom>
      </xdr:spPr>
    </xdr:pic>
    <xdr:clientData/>
  </xdr:twoCellAnchor>
  <xdr:twoCellAnchor editAs="oneCell">
    <xdr:from>
      <xdr:col>2</xdr:col>
      <xdr:colOff>712751</xdr:colOff>
      <xdr:row>8</xdr:row>
      <xdr:rowOff>107568</xdr:rowOff>
    </xdr:from>
    <xdr:to>
      <xdr:col>2</xdr:col>
      <xdr:colOff>2008822</xdr:colOff>
      <xdr:row>8</xdr:row>
      <xdr:rowOff>1217083</xdr:rowOff>
    </xdr:to>
    <xdr:pic>
      <xdr:nvPicPr>
        <xdr:cNvPr id="20" name="Рисунок 19">
          <a:extLst>
            <a:ext uri="{FF2B5EF4-FFF2-40B4-BE49-F238E27FC236}">
              <a16:creationId xmlns:a16="http://schemas.microsoft.com/office/drawing/2014/main" id="{0F91AC7D-0D1C-483C-8C17-2D8A2A899D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1751" y="10161735"/>
          <a:ext cx="1296071" cy="1109515"/>
        </a:xfrm>
        <a:prstGeom prst="rect">
          <a:avLst/>
        </a:prstGeom>
      </xdr:spPr>
    </xdr:pic>
    <xdr:clientData/>
  </xdr:twoCellAnchor>
  <xdr:twoCellAnchor editAs="oneCell">
    <xdr:from>
      <xdr:col>2</xdr:col>
      <xdr:colOff>570949</xdr:colOff>
      <xdr:row>31</xdr:row>
      <xdr:rowOff>169336</xdr:rowOff>
    </xdr:from>
    <xdr:to>
      <xdr:col>2</xdr:col>
      <xdr:colOff>2041435</xdr:colOff>
      <xdr:row>31</xdr:row>
      <xdr:rowOff>1830917</xdr:rowOff>
    </xdr:to>
    <xdr:pic>
      <xdr:nvPicPr>
        <xdr:cNvPr id="22" name="Рисунок 21">
          <a:extLst>
            <a:ext uri="{FF2B5EF4-FFF2-40B4-BE49-F238E27FC236}">
              <a16:creationId xmlns:a16="http://schemas.microsoft.com/office/drawing/2014/main" id="{7D5CAAF8-36DD-4A99-82F5-9C87095B3B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29949" y="36374919"/>
          <a:ext cx="1470486" cy="1661581"/>
        </a:xfrm>
        <a:prstGeom prst="rect">
          <a:avLst/>
        </a:prstGeom>
      </xdr:spPr>
    </xdr:pic>
    <xdr:clientData/>
  </xdr:twoCellAnchor>
  <xdr:twoCellAnchor editAs="oneCell">
    <xdr:from>
      <xdr:col>2</xdr:col>
      <xdr:colOff>320614</xdr:colOff>
      <xdr:row>33</xdr:row>
      <xdr:rowOff>54556</xdr:rowOff>
    </xdr:from>
    <xdr:to>
      <xdr:col>2</xdr:col>
      <xdr:colOff>1996900</xdr:colOff>
      <xdr:row>33</xdr:row>
      <xdr:rowOff>1947336</xdr:rowOff>
    </xdr:to>
    <xdr:pic>
      <xdr:nvPicPr>
        <xdr:cNvPr id="26" name="Рисунок 25">
          <a:extLst>
            <a:ext uri="{FF2B5EF4-FFF2-40B4-BE49-F238E27FC236}">
              <a16:creationId xmlns:a16="http://schemas.microsoft.com/office/drawing/2014/main" id="{524DBBEB-7761-4862-AFDF-60E7C9ABC1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79614" y="40197139"/>
          <a:ext cx="1676286" cy="1892780"/>
        </a:xfrm>
        <a:prstGeom prst="rect">
          <a:avLst/>
        </a:prstGeom>
      </xdr:spPr>
    </xdr:pic>
    <xdr:clientData/>
  </xdr:twoCellAnchor>
  <xdr:twoCellAnchor editAs="oneCell">
    <xdr:from>
      <xdr:col>2</xdr:col>
      <xdr:colOff>444499</xdr:colOff>
      <xdr:row>32</xdr:row>
      <xdr:rowOff>24558</xdr:rowOff>
    </xdr:from>
    <xdr:to>
      <xdr:col>2</xdr:col>
      <xdr:colOff>2112235</xdr:colOff>
      <xdr:row>32</xdr:row>
      <xdr:rowOff>1915583</xdr:rowOff>
    </xdr:to>
    <xdr:pic>
      <xdr:nvPicPr>
        <xdr:cNvPr id="28" name="Рисунок 27">
          <a:extLst>
            <a:ext uri="{FF2B5EF4-FFF2-40B4-BE49-F238E27FC236}">
              <a16:creationId xmlns:a16="http://schemas.microsoft.com/office/drawing/2014/main" id="{5176E5DE-5ABE-43AD-B18C-E6699473E1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03499" y="38198641"/>
          <a:ext cx="1667736" cy="1891025"/>
        </a:xfrm>
        <a:prstGeom prst="rect">
          <a:avLst/>
        </a:prstGeom>
      </xdr:spPr>
    </xdr:pic>
    <xdr:clientData/>
  </xdr:twoCellAnchor>
  <xdr:twoCellAnchor editAs="oneCell">
    <xdr:from>
      <xdr:col>2</xdr:col>
      <xdr:colOff>604568</xdr:colOff>
      <xdr:row>29</xdr:row>
      <xdr:rowOff>52917</xdr:rowOff>
    </xdr:from>
    <xdr:to>
      <xdr:col>2</xdr:col>
      <xdr:colOff>2042107</xdr:colOff>
      <xdr:row>29</xdr:row>
      <xdr:rowOff>1873251</xdr:rowOff>
    </xdr:to>
    <xdr:pic>
      <xdr:nvPicPr>
        <xdr:cNvPr id="32" name="Рисунок 31">
          <a:extLst>
            <a:ext uri="{FF2B5EF4-FFF2-40B4-BE49-F238E27FC236}">
              <a16:creationId xmlns:a16="http://schemas.microsoft.com/office/drawing/2014/main" id="{6477E253-B902-4BBC-BE25-73851A38EB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63568" y="36258500"/>
          <a:ext cx="1437539" cy="1820334"/>
        </a:xfrm>
        <a:prstGeom prst="rect">
          <a:avLst/>
        </a:prstGeom>
      </xdr:spPr>
    </xdr:pic>
    <xdr:clientData/>
  </xdr:twoCellAnchor>
  <xdr:twoCellAnchor editAs="oneCell">
    <xdr:from>
      <xdr:col>2</xdr:col>
      <xdr:colOff>648735</xdr:colOff>
      <xdr:row>30</xdr:row>
      <xdr:rowOff>127915</xdr:rowOff>
    </xdr:from>
    <xdr:to>
      <xdr:col>2</xdr:col>
      <xdr:colOff>1957916</xdr:colOff>
      <xdr:row>30</xdr:row>
      <xdr:rowOff>1769964</xdr:rowOff>
    </xdr:to>
    <xdr:pic>
      <xdr:nvPicPr>
        <xdr:cNvPr id="34" name="Рисунок 33">
          <a:extLst>
            <a:ext uri="{FF2B5EF4-FFF2-40B4-BE49-F238E27FC236}">
              <a16:creationId xmlns:a16="http://schemas.microsoft.com/office/drawing/2014/main" id="{15AA73C3-F887-4701-8FCD-9D649E449E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07735" y="38249082"/>
          <a:ext cx="1309181" cy="1642049"/>
        </a:xfrm>
        <a:prstGeom prst="rect">
          <a:avLst/>
        </a:prstGeom>
      </xdr:spPr>
    </xdr:pic>
    <xdr:clientData/>
  </xdr:twoCellAnchor>
  <xdr:twoCellAnchor editAs="oneCell">
    <xdr:from>
      <xdr:col>2</xdr:col>
      <xdr:colOff>582084</xdr:colOff>
      <xdr:row>20</xdr:row>
      <xdr:rowOff>50301</xdr:rowOff>
    </xdr:from>
    <xdr:to>
      <xdr:col>2</xdr:col>
      <xdr:colOff>1852084</xdr:colOff>
      <xdr:row>21</xdr:row>
      <xdr:rowOff>592839</xdr:rowOff>
    </xdr:to>
    <xdr:pic>
      <xdr:nvPicPr>
        <xdr:cNvPr id="36" name="Рисунок 35">
          <a:extLst>
            <a:ext uri="{FF2B5EF4-FFF2-40B4-BE49-F238E27FC236}">
              <a16:creationId xmlns:a16="http://schemas.microsoft.com/office/drawing/2014/main" id="{05F5E275-2425-4228-B9E4-ED08B5B6B9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1084" y="33588884"/>
          <a:ext cx="1270000" cy="1251621"/>
        </a:xfrm>
        <a:prstGeom prst="rect">
          <a:avLst/>
        </a:prstGeom>
      </xdr:spPr>
    </xdr:pic>
    <xdr:clientData/>
  </xdr:twoCellAnchor>
  <xdr:twoCellAnchor editAs="oneCell">
    <xdr:from>
      <xdr:col>2</xdr:col>
      <xdr:colOff>814917</xdr:colOff>
      <xdr:row>28</xdr:row>
      <xdr:rowOff>21168</xdr:rowOff>
    </xdr:from>
    <xdr:to>
      <xdr:col>2</xdr:col>
      <xdr:colOff>1947333</xdr:colOff>
      <xdr:row>28</xdr:row>
      <xdr:rowOff>2054732</xdr:rowOff>
    </xdr:to>
    <xdr:pic>
      <xdr:nvPicPr>
        <xdr:cNvPr id="37" name="Рисунок 36">
          <a:extLst>
            <a:ext uri="{FF2B5EF4-FFF2-40B4-BE49-F238E27FC236}">
              <a16:creationId xmlns:a16="http://schemas.microsoft.com/office/drawing/2014/main" id="{8424664C-17CE-43B0-9039-354A548460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2973917" y="37708418"/>
          <a:ext cx="1132416" cy="20335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okbarsenal.ru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F68"/>
  <sheetViews>
    <sheetView tabSelected="1" zoomScale="90" zoomScaleNormal="90" workbookViewId="0">
      <selection activeCell="F7" sqref="F7"/>
    </sheetView>
  </sheetViews>
  <sheetFormatPr defaultColWidth="9.140625" defaultRowHeight="18" x14ac:dyDescent="0.25"/>
  <cols>
    <col min="1" max="1" width="9.140625" style="2"/>
    <col min="2" max="2" width="23.140625" style="2" customWidth="1"/>
    <col min="3" max="3" width="39.42578125" style="2" customWidth="1"/>
    <col min="4" max="4" width="93.5703125" style="2" customWidth="1"/>
    <col min="5" max="5" width="25.85546875" style="9" customWidth="1"/>
    <col min="6" max="6" width="85.42578125" style="2" customWidth="1"/>
    <col min="7" max="7" width="15.7109375" style="2" customWidth="1"/>
    <col min="8" max="8" width="11.42578125" style="2" customWidth="1"/>
    <col min="9" max="9" width="16.85546875" style="2" customWidth="1"/>
    <col min="10" max="16384" width="9.140625" style="2"/>
  </cols>
  <sheetData>
    <row r="1" spans="1:5" s="3" customFormat="1" ht="44.25" customHeight="1" x14ac:dyDescent="0.25">
      <c r="A1" s="27" t="s">
        <v>123</v>
      </c>
      <c r="B1" s="28"/>
      <c r="C1" s="28"/>
      <c r="D1" s="29"/>
      <c r="E1" s="41" t="s">
        <v>121</v>
      </c>
    </row>
    <row r="2" spans="1:5" s="3" customFormat="1" ht="80.25" customHeight="1" x14ac:dyDescent="0.25">
      <c r="A2" s="30" t="s">
        <v>124</v>
      </c>
      <c r="B2" s="31"/>
      <c r="C2" s="31"/>
      <c r="D2" s="32"/>
      <c r="E2" s="42"/>
    </row>
    <row r="3" spans="1:5" s="3" customFormat="1" ht="102.75" customHeight="1" x14ac:dyDescent="0.25">
      <c r="A3" s="33"/>
      <c r="B3" s="34"/>
      <c r="C3" s="34"/>
      <c r="D3" s="35"/>
      <c r="E3" s="5" t="s">
        <v>122</v>
      </c>
    </row>
    <row r="4" spans="1:5" s="3" customFormat="1" ht="102.75" customHeight="1" x14ac:dyDescent="0.25">
      <c r="A4" s="21">
        <v>1</v>
      </c>
      <c r="B4" s="18" t="s">
        <v>82</v>
      </c>
      <c r="C4" s="17"/>
      <c r="D4" s="1" t="s">
        <v>88</v>
      </c>
      <c r="E4" s="16">
        <f>E55+E53*2+E52</f>
        <v>11315.928571428572</v>
      </c>
    </row>
    <row r="5" spans="1:5" s="3" customFormat="1" ht="120.75" customHeight="1" x14ac:dyDescent="0.25">
      <c r="A5" s="21">
        <v>2</v>
      </c>
      <c r="B5" s="18" t="s">
        <v>98</v>
      </c>
      <c r="C5" s="17"/>
      <c r="D5" s="19" t="s">
        <v>93</v>
      </c>
      <c r="E5" s="26">
        <f>E55+E53+E50</f>
        <v>18988.671428571426</v>
      </c>
    </row>
    <row r="6" spans="1:5" s="3" customFormat="1" ht="110.25" customHeight="1" x14ac:dyDescent="0.25">
      <c r="A6" s="21">
        <v>3</v>
      </c>
      <c r="B6" s="18" t="s">
        <v>99</v>
      </c>
      <c r="C6" s="17"/>
      <c r="D6" s="19" t="s">
        <v>94</v>
      </c>
      <c r="E6" s="26">
        <f>E51+E53+E55</f>
        <v>30301.514571428575</v>
      </c>
    </row>
    <row r="7" spans="1:5" s="3" customFormat="1" ht="132" customHeight="1" x14ac:dyDescent="0.25">
      <c r="A7" s="21">
        <v>4</v>
      </c>
      <c r="B7" s="18" t="s">
        <v>100</v>
      </c>
      <c r="C7" s="17"/>
      <c r="D7" s="19" t="s">
        <v>96</v>
      </c>
      <c r="E7" s="26">
        <f>E50*2+E55</f>
        <v>29354.842857142856</v>
      </c>
    </row>
    <row r="8" spans="1:5" s="3" customFormat="1" ht="138" customHeight="1" x14ac:dyDescent="0.25">
      <c r="A8" s="21">
        <v>5</v>
      </c>
      <c r="B8" s="18" t="s">
        <v>101</v>
      </c>
      <c r="C8" s="17"/>
      <c r="D8" s="19" t="s">
        <v>95</v>
      </c>
      <c r="E8" s="26">
        <f>E50+E51+E55</f>
        <v>40667.686000000002</v>
      </c>
    </row>
    <row r="9" spans="1:5" s="3" customFormat="1" ht="102.75" customHeight="1" x14ac:dyDescent="0.25">
      <c r="A9" s="21">
        <v>6</v>
      </c>
      <c r="B9" s="18" t="s">
        <v>102</v>
      </c>
      <c r="C9" s="17"/>
      <c r="D9" s="19" t="s">
        <v>97</v>
      </c>
      <c r="E9" s="26">
        <f>E51*2+E55</f>
        <v>51980.529142857151</v>
      </c>
    </row>
    <row r="10" spans="1:5" s="3" customFormat="1" ht="101.25" customHeight="1" x14ac:dyDescent="0.25">
      <c r="A10" s="21">
        <v>7</v>
      </c>
      <c r="B10" s="1" t="s">
        <v>1</v>
      </c>
      <c r="C10" s="4"/>
      <c r="D10" s="1" t="s">
        <v>87</v>
      </c>
      <c r="E10" s="16">
        <f>E53*2+E54+E56</f>
        <v>10681</v>
      </c>
    </row>
    <row r="11" spans="1:5" ht="135.75" customHeight="1" x14ac:dyDescent="0.25">
      <c r="A11" s="21">
        <v>9</v>
      </c>
      <c r="B11" s="1" t="s">
        <v>0</v>
      </c>
      <c r="C11" s="4"/>
      <c r="D11" s="1" t="s">
        <v>83</v>
      </c>
      <c r="E11" s="16">
        <f>E56+E50+E52+E53</f>
        <v>22870.6</v>
      </c>
    </row>
    <row r="12" spans="1:5" ht="126.75" customHeight="1" x14ac:dyDescent="0.25">
      <c r="A12" s="21">
        <v>11</v>
      </c>
      <c r="B12" s="1" t="s">
        <v>2</v>
      </c>
      <c r="C12" s="6"/>
      <c r="D12" s="1" t="s">
        <v>84</v>
      </c>
      <c r="E12" s="16">
        <f>E51+E52+E53+E56</f>
        <v>34183.443142857148</v>
      </c>
    </row>
    <row r="13" spans="1:5" ht="141" customHeight="1" x14ac:dyDescent="0.25">
      <c r="A13" s="21">
        <v>12</v>
      </c>
      <c r="B13" s="1" t="s">
        <v>3</v>
      </c>
      <c r="C13" s="6"/>
      <c r="D13" s="1" t="s">
        <v>85</v>
      </c>
      <c r="E13" s="16">
        <f>E50+E51+E56</f>
        <v>41856.186000000002</v>
      </c>
    </row>
    <row r="14" spans="1:5" ht="125.25" customHeight="1" x14ac:dyDescent="0.25">
      <c r="A14" s="21">
        <v>13</v>
      </c>
      <c r="B14" s="1" t="s">
        <v>4</v>
      </c>
      <c r="C14" s="7"/>
      <c r="D14" s="1" t="s">
        <v>64</v>
      </c>
      <c r="E14" s="16">
        <f>E50*2+E52+E58</f>
        <v>36017.771428571432</v>
      </c>
    </row>
    <row r="15" spans="1:5" ht="144" x14ac:dyDescent="0.25">
      <c r="A15" s="21">
        <v>15</v>
      </c>
      <c r="B15" s="1" t="s">
        <v>5</v>
      </c>
      <c r="C15" s="7"/>
      <c r="D15" s="1" t="s">
        <v>65</v>
      </c>
      <c r="E15" s="16">
        <f>E50+E51+E52+E58</f>
        <v>47330.614571428574</v>
      </c>
    </row>
    <row r="16" spans="1:5" ht="139.5" customHeight="1" x14ac:dyDescent="0.25">
      <c r="A16" s="21">
        <v>17</v>
      </c>
      <c r="B16" s="1" t="s">
        <v>6</v>
      </c>
      <c r="C16" s="7"/>
      <c r="D16" s="1" t="s">
        <v>66</v>
      </c>
      <c r="E16" s="16">
        <f>E51*2+E52+E58</f>
        <v>58643.457714285723</v>
      </c>
    </row>
    <row r="17" spans="1:5" ht="45" customHeight="1" x14ac:dyDescent="0.25">
      <c r="A17" s="21">
        <v>19</v>
      </c>
      <c r="B17" s="12" t="s">
        <v>7</v>
      </c>
      <c r="C17" s="38"/>
      <c r="D17" s="11" t="s">
        <v>11</v>
      </c>
      <c r="E17" s="16">
        <f>E62+E67</f>
        <v>3852.6</v>
      </c>
    </row>
    <row r="18" spans="1:5" ht="36" customHeight="1" x14ac:dyDescent="0.25">
      <c r="A18" s="21">
        <v>20</v>
      </c>
      <c r="B18" s="12" t="s">
        <v>8</v>
      </c>
      <c r="C18" s="39"/>
      <c r="D18" s="11" t="s">
        <v>12</v>
      </c>
      <c r="E18" s="16">
        <f>E64+E67</f>
        <v>4735.4571428571435</v>
      </c>
    </row>
    <row r="19" spans="1:5" ht="37.5" customHeight="1" x14ac:dyDescent="0.25">
      <c r="A19" s="21">
        <v>21</v>
      </c>
      <c r="B19" s="12" t="s">
        <v>9</v>
      </c>
      <c r="C19" s="38"/>
      <c r="D19" s="11" t="s">
        <v>13</v>
      </c>
      <c r="E19" s="16">
        <f>E62*2+E67+E68</f>
        <v>7823.8653061224486</v>
      </c>
    </row>
    <row r="20" spans="1:5" ht="55.5" customHeight="1" x14ac:dyDescent="0.25">
      <c r="A20" s="21">
        <v>22</v>
      </c>
      <c r="B20" s="12" t="s">
        <v>10</v>
      </c>
      <c r="C20" s="39"/>
      <c r="D20" s="11" t="s">
        <v>14</v>
      </c>
      <c r="E20" s="16">
        <f>E64*2+E67+E68</f>
        <v>9589.5795918367348</v>
      </c>
    </row>
    <row r="21" spans="1:5" s="20" customFormat="1" ht="55.5" customHeight="1" x14ac:dyDescent="0.25">
      <c r="A21" s="21">
        <v>23</v>
      </c>
      <c r="B21" s="24" t="s">
        <v>111</v>
      </c>
      <c r="C21" s="38"/>
      <c r="D21" s="23" t="s">
        <v>113</v>
      </c>
      <c r="E21" s="26">
        <f>E19+E23+E25</f>
        <v>10105.908163265305</v>
      </c>
    </row>
    <row r="22" spans="1:5" s="20" customFormat="1" ht="60.75" customHeight="1" x14ac:dyDescent="0.25">
      <c r="A22" s="21">
        <v>24</v>
      </c>
      <c r="B22" s="24" t="s">
        <v>112</v>
      </c>
      <c r="C22" s="39"/>
      <c r="D22" s="23" t="s">
        <v>114</v>
      </c>
      <c r="E22" s="26">
        <f>E20+E23+E26</f>
        <v>12202.622448979591</v>
      </c>
    </row>
    <row r="23" spans="1:5" ht="32.25" customHeight="1" x14ac:dyDescent="0.25">
      <c r="A23" s="21">
        <v>25</v>
      </c>
      <c r="B23" s="12" t="s">
        <v>15</v>
      </c>
      <c r="C23" s="10"/>
      <c r="D23" s="1" t="s">
        <v>103</v>
      </c>
      <c r="E23" s="16">
        <v>1212.0428571428572</v>
      </c>
    </row>
    <row r="24" spans="1:5" ht="32.25" customHeight="1" x14ac:dyDescent="0.25">
      <c r="A24" s="21">
        <v>26</v>
      </c>
      <c r="B24" s="12" t="s">
        <v>76</v>
      </c>
      <c r="C24" s="10"/>
      <c r="D24" s="1" t="s">
        <v>79</v>
      </c>
      <c r="E24" s="16">
        <v>857</v>
      </c>
    </row>
    <row r="25" spans="1:5" ht="43.5" customHeight="1" x14ac:dyDescent="0.25">
      <c r="A25" s="21">
        <v>27</v>
      </c>
      <c r="B25" s="12" t="s">
        <v>16</v>
      </c>
      <c r="C25" s="10"/>
      <c r="D25" s="1" t="s">
        <v>78</v>
      </c>
      <c r="E25" s="16">
        <v>1070</v>
      </c>
    </row>
    <row r="26" spans="1:5" ht="35.25" customHeight="1" x14ac:dyDescent="0.25">
      <c r="A26" s="21">
        <v>28</v>
      </c>
      <c r="B26" s="12" t="s">
        <v>17</v>
      </c>
      <c r="C26" s="10"/>
      <c r="D26" s="1" t="s">
        <v>77</v>
      </c>
      <c r="E26" s="16">
        <v>1401</v>
      </c>
    </row>
    <row r="27" spans="1:5" ht="35.25" customHeight="1" x14ac:dyDescent="0.25">
      <c r="A27" s="21">
        <v>29</v>
      </c>
      <c r="B27" s="12" t="s">
        <v>80</v>
      </c>
      <c r="C27" s="10"/>
      <c r="D27" s="1" t="s">
        <v>81</v>
      </c>
      <c r="E27" s="16">
        <v>1560</v>
      </c>
    </row>
    <row r="28" spans="1:5" s="20" customFormat="1" ht="31.5" customHeight="1" x14ac:dyDescent="0.25">
      <c r="A28" s="36" t="s">
        <v>105</v>
      </c>
      <c r="B28" s="37"/>
      <c r="C28" s="37"/>
      <c r="D28" s="37"/>
      <c r="E28" s="37"/>
    </row>
    <row r="29" spans="1:5" s="20" customFormat="1" ht="167.25" customHeight="1" x14ac:dyDescent="0.25">
      <c r="A29" s="21">
        <v>1</v>
      </c>
      <c r="B29" s="19"/>
      <c r="C29" s="22"/>
      <c r="D29" s="19" t="s">
        <v>115</v>
      </c>
      <c r="E29" s="26">
        <f>E50+E51+E55+E61*2+E67+E68+E66</f>
        <v>55476.694163265311</v>
      </c>
    </row>
    <row r="30" spans="1:5" s="20" customFormat="1" ht="150.75" customHeight="1" x14ac:dyDescent="0.25">
      <c r="A30" s="21">
        <v>2</v>
      </c>
      <c r="B30" s="19"/>
      <c r="C30" s="22"/>
      <c r="D30" s="19" t="s">
        <v>109</v>
      </c>
      <c r="E30" s="26">
        <f>E50*2+E51+E57+E63*2+E67+E68</f>
        <v>64373.937020408164</v>
      </c>
    </row>
    <row r="31" spans="1:5" s="20" customFormat="1" ht="141.75" customHeight="1" x14ac:dyDescent="0.25">
      <c r="A31" s="21">
        <v>3</v>
      </c>
      <c r="B31" s="19"/>
      <c r="C31" s="22"/>
      <c r="D31" s="19" t="s">
        <v>110</v>
      </c>
      <c r="E31" s="26">
        <f>E51*3+E57+E63*2+E67+E68</f>
        <v>86999.623306122463</v>
      </c>
    </row>
    <row r="32" spans="1:5" s="20" customFormat="1" ht="155.25" customHeight="1" x14ac:dyDescent="0.25">
      <c r="A32" s="21">
        <v>4</v>
      </c>
      <c r="B32" s="19"/>
      <c r="C32" s="22"/>
      <c r="D32" s="19" t="s">
        <v>106</v>
      </c>
      <c r="E32" s="26">
        <f>E50*4+E59+E65*2+E66*2+E67+E68+E27</f>
        <v>88154.408163265296</v>
      </c>
    </row>
    <row r="33" spans="1:6" s="20" customFormat="1" ht="186.75" customHeight="1" x14ac:dyDescent="0.25">
      <c r="A33" s="21">
        <v>5</v>
      </c>
      <c r="B33" s="19"/>
      <c r="C33" s="22"/>
      <c r="D33" s="19" t="s">
        <v>107</v>
      </c>
      <c r="E33" s="26">
        <f>E27+E50*2+E51*2+E59+E65*2+E66*2+E67+E68</f>
        <v>110780.09444897959</v>
      </c>
    </row>
    <row r="34" spans="1:6" s="20" customFormat="1" ht="155.25" customHeight="1" x14ac:dyDescent="0.25">
      <c r="A34" s="21">
        <v>6</v>
      </c>
      <c r="B34" s="19"/>
      <c r="C34" s="22"/>
      <c r="D34" s="19" t="s">
        <v>108</v>
      </c>
      <c r="E34" s="26">
        <f>E27+E51*4+E59+E65*2+E66*2+E67+E68</f>
        <v>133405.78073469389</v>
      </c>
      <c r="F34" s="26"/>
    </row>
    <row r="35" spans="1:6" s="20" customFormat="1" ht="31.5" customHeight="1" x14ac:dyDescent="0.25">
      <c r="A35" s="36" t="s">
        <v>104</v>
      </c>
      <c r="B35" s="37"/>
      <c r="C35" s="37"/>
      <c r="D35" s="37"/>
      <c r="E35" s="37"/>
    </row>
    <row r="36" spans="1:6" ht="40.5" customHeight="1" x14ac:dyDescent="0.25">
      <c r="A36" s="21">
        <v>28</v>
      </c>
      <c r="B36" s="12" t="s">
        <v>20</v>
      </c>
      <c r="C36" s="38"/>
      <c r="D36" s="1" t="s">
        <v>18</v>
      </c>
      <c r="E36" s="16">
        <v>255</v>
      </c>
    </row>
    <row r="37" spans="1:6" ht="40.5" customHeight="1" x14ac:dyDescent="0.25">
      <c r="A37" s="21">
        <v>29</v>
      </c>
      <c r="B37" s="12" t="s">
        <v>21</v>
      </c>
      <c r="C37" s="40"/>
      <c r="D37" s="1" t="s">
        <v>19</v>
      </c>
      <c r="E37" s="16">
        <v>315</v>
      </c>
    </row>
    <row r="38" spans="1:6" ht="40.5" customHeight="1" x14ac:dyDescent="0.25">
      <c r="A38" s="21">
        <v>30</v>
      </c>
      <c r="B38" s="12" t="s">
        <v>22</v>
      </c>
      <c r="C38" s="40"/>
      <c r="D38" s="1" t="s">
        <v>24</v>
      </c>
      <c r="E38" s="16">
        <v>315</v>
      </c>
    </row>
    <row r="39" spans="1:6" ht="40.5" customHeight="1" x14ac:dyDescent="0.25">
      <c r="A39" s="21">
        <v>31</v>
      </c>
      <c r="B39" s="12" t="s">
        <v>25</v>
      </c>
      <c r="C39" s="40"/>
      <c r="D39" s="1" t="s">
        <v>23</v>
      </c>
      <c r="E39" s="16">
        <v>390</v>
      </c>
    </row>
    <row r="40" spans="1:6" ht="62.25" customHeight="1" x14ac:dyDescent="0.25">
      <c r="A40" s="21">
        <v>32</v>
      </c>
      <c r="B40" s="12" t="s">
        <v>26</v>
      </c>
      <c r="C40" s="40"/>
      <c r="D40" s="1" t="s">
        <v>29</v>
      </c>
      <c r="E40" s="16">
        <v>526.33204633204639</v>
      </c>
    </row>
    <row r="41" spans="1:6" ht="62.25" customHeight="1" x14ac:dyDescent="0.25">
      <c r="A41" s="21">
        <v>33</v>
      </c>
      <c r="B41" s="12" t="s">
        <v>27</v>
      </c>
      <c r="C41" s="40"/>
      <c r="D41" s="1" t="s">
        <v>30</v>
      </c>
      <c r="E41" s="16">
        <v>606.02316602316603</v>
      </c>
    </row>
    <row r="42" spans="1:6" ht="38.25" customHeight="1" x14ac:dyDescent="0.25">
      <c r="A42" s="21">
        <v>34</v>
      </c>
      <c r="B42" s="12" t="s">
        <v>28</v>
      </c>
      <c r="C42" s="40"/>
      <c r="D42" s="1" t="s">
        <v>31</v>
      </c>
      <c r="E42" s="16">
        <v>789.49806949806953</v>
      </c>
    </row>
    <row r="43" spans="1:6" ht="38.25" customHeight="1" x14ac:dyDescent="0.25">
      <c r="A43" s="21">
        <v>35</v>
      </c>
      <c r="B43" s="12" t="s">
        <v>43</v>
      </c>
      <c r="C43" s="40"/>
      <c r="D43" s="1" t="s">
        <v>42</v>
      </c>
      <c r="E43" s="16">
        <v>694</v>
      </c>
    </row>
    <row r="44" spans="1:6" ht="53.25" customHeight="1" x14ac:dyDescent="0.25">
      <c r="A44" s="21">
        <v>36</v>
      </c>
      <c r="B44" s="12" t="s">
        <v>39</v>
      </c>
      <c r="C44" s="40"/>
      <c r="D44" s="1" t="s">
        <v>32</v>
      </c>
      <c r="E44" s="16">
        <v>539.3050193050193</v>
      </c>
    </row>
    <row r="45" spans="1:6" ht="53.25" customHeight="1" x14ac:dyDescent="0.25">
      <c r="A45" s="21">
        <v>37</v>
      </c>
      <c r="B45" s="12" t="s">
        <v>40</v>
      </c>
      <c r="C45" s="40"/>
      <c r="D45" s="1" t="s">
        <v>33</v>
      </c>
      <c r="E45" s="16">
        <v>526.33204633204639</v>
      </c>
    </row>
    <row r="46" spans="1:6" ht="53.25" customHeight="1" x14ac:dyDescent="0.25">
      <c r="A46" s="21">
        <v>38</v>
      </c>
      <c r="B46" s="12" t="s">
        <v>41</v>
      </c>
      <c r="C46" s="40"/>
      <c r="D46" s="1" t="s">
        <v>34</v>
      </c>
      <c r="E46" s="16">
        <v>433.66795366795367</v>
      </c>
    </row>
    <row r="47" spans="1:6" ht="53.25" customHeight="1" x14ac:dyDescent="0.25">
      <c r="A47" s="21">
        <v>39</v>
      </c>
      <c r="B47" s="12" t="s">
        <v>37</v>
      </c>
      <c r="C47" s="40"/>
      <c r="D47" s="1" t="s">
        <v>35</v>
      </c>
      <c r="E47" s="16">
        <v>1052.6640926640928</v>
      </c>
    </row>
    <row r="48" spans="1:6" ht="53.25" customHeight="1" x14ac:dyDescent="0.25">
      <c r="A48" s="21">
        <v>40</v>
      </c>
      <c r="B48" s="12" t="s">
        <v>38</v>
      </c>
      <c r="C48" s="39"/>
      <c r="D48" s="1" t="s">
        <v>36</v>
      </c>
      <c r="E48" s="16">
        <v>289.11196911196907</v>
      </c>
    </row>
    <row r="49" spans="1:5" ht="38.25" customHeight="1" x14ac:dyDescent="0.25">
      <c r="A49" s="36" t="s">
        <v>44</v>
      </c>
      <c r="B49" s="37"/>
      <c r="C49" s="37"/>
      <c r="D49" s="37"/>
      <c r="E49" s="37"/>
    </row>
    <row r="50" spans="1:5" ht="21.75" customHeight="1" x14ac:dyDescent="0.25">
      <c r="A50" s="6">
        <v>1</v>
      </c>
      <c r="B50" s="13" t="s">
        <v>45</v>
      </c>
      <c r="C50" s="14"/>
      <c r="D50" s="8" t="s">
        <v>89</v>
      </c>
      <c r="E50" s="16">
        <v>12108.171428571428</v>
      </c>
    </row>
    <row r="51" spans="1:5" ht="21.75" customHeight="1" x14ac:dyDescent="0.25">
      <c r="A51" s="6">
        <v>2</v>
      </c>
      <c r="B51" s="13" t="s">
        <v>46</v>
      </c>
      <c r="C51" s="14"/>
      <c r="D51" s="8" t="s">
        <v>90</v>
      </c>
      <c r="E51" s="16">
        <v>23421.014571428575</v>
      </c>
    </row>
    <row r="52" spans="1:5" ht="21.75" customHeight="1" x14ac:dyDescent="0.25">
      <c r="A52" s="6">
        <v>3</v>
      </c>
      <c r="B52" s="13" t="s">
        <v>47</v>
      </c>
      <c r="C52" s="14"/>
      <c r="D52" s="8" t="s">
        <v>91</v>
      </c>
      <c r="E52" s="16">
        <v>2693.4285714285716</v>
      </c>
    </row>
    <row r="53" spans="1:5" ht="21.75" customHeight="1" x14ac:dyDescent="0.25">
      <c r="A53" s="6">
        <v>4</v>
      </c>
      <c r="B53" s="13" t="s">
        <v>49</v>
      </c>
      <c r="C53" s="14"/>
      <c r="D53" s="8" t="s">
        <v>92</v>
      </c>
      <c r="E53" s="16">
        <v>1742</v>
      </c>
    </row>
    <row r="54" spans="1:5" ht="21.75" customHeight="1" x14ac:dyDescent="0.25">
      <c r="A54" s="6">
        <v>5</v>
      </c>
      <c r="B54" s="13" t="s">
        <v>48</v>
      </c>
      <c r="C54" s="14"/>
      <c r="D54" s="8" t="s">
        <v>86</v>
      </c>
      <c r="E54" s="16">
        <v>870</v>
      </c>
    </row>
    <row r="55" spans="1:5" ht="21.75" customHeight="1" x14ac:dyDescent="0.25">
      <c r="A55" s="6">
        <v>6</v>
      </c>
      <c r="B55" s="13" t="s">
        <v>70</v>
      </c>
      <c r="D55" s="8" t="s">
        <v>116</v>
      </c>
      <c r="E55" s="16">
        <f>E59/2</f>
        <v>5138.5</v>
      </c>
    </row>
    <row r="56" spans="1:5" ht="21.75" customHeight="1" x14ac:dyDescent="0.25">
      <c r="A56" s="6">
        <v>7</v>
      </c>
      <c r="B56" s="13" t="s">
        <v>71</v>
      </c>
      <c r="C56" s="14"/>
      <c r="D56" s="8" t="s">
        <v>117</v>
      </c>
      <c r="E56" s="16">
        <v>6327</v>
      </c>
    </row>
    <row r="57" spans="1:5" ht="21.75" customHeight="1" x14ac:dyDescent="0.25">
      <c r="A57" s="6">
        <v>8</v>
      </c>
      <c r="B57" s="13" t="s">
        <v>72</v>
      </c>
      <c r="C57" s="14"/>
      <c r="D57" s="8" t="s">
        <v>118</v>
      </c>
      <c r="E57" s="16">
        <v>7939</v>
      </c>
    </row>
    <row r="58" spans="1:5" ht="21.75" customHeight="1" x14ac:dyDescent="0.25">
      <c r="A58" s="6">
        <v>9</v>
      </c>
      <c r="B58" s="13" t="s">
        <v>73</v>
      </c>
      <c r="C58" s="14"/>
      <c r="D58" s="8" t="s">
        <v>119</v>
      </c>
      <c r="E58" s="16">
        <v>9108</v>
      </c>
    </row>
    <row r="59" spans="1:5" ht="21.75" customHeight="1" x14ac:dyDescent="0.25">
      <c r="A59" s="6">
        <v>10</v>
      </c>
      <c r="B59" s="13" t="s">
        <v>74</v>
      </c>
      <c r="C59" s="14"/>
      <c r="D59" s="8" t="s">
        <v>120</v>
      </c>
      <c r="E59" s="16">
        <v>10277</v>
      </c>
    </row>
    <row r="60" spans="1:5" ht="21.75" customHeight="1" x14ac:dyDescent="0.25">
      <c r="A60" s="6">
        <v>10</v>
      </c>
      <c r="B60" s="14" t="s">
        <v>63</v>
      </c>
      <c r="D60" s="8" t="s">
        <v>62</v>
      </c>
      <c r="E60" s="16">
        <v>3044.5714285714284</v>
      </c>
    </row>
    <row r="61" spans="1:5" ht="21.75" customHeight="1" x14ac:dyDescent="0.25">
      <c r="A61" s="6">
        <v>11</v>
      </c>
      <c r="B61" s="14" t="s">
        <v>58</v>
      </c>
      <c r="C61" s="15"/>
      <c r="D61" s="8" t="s">
        <v>60</v>
      </c>
      <c r="E61" s="16">
        <v>2537.1428571428573</v>
      </c>
    </row>
    <row r="62" spans="1:5" ht="21.75" customHeight="1" x14ac:dyDescent="0.25">
      <c r="A62" s="6">
        <v>12</v>
      </c>
      <c r="B62" s="14" t="s">
        <v>50</v>
      </c>
      <c r="C62" s="15"/>
      <c r="D62" s="8" t="s">
        <v>56</v>
      </c>
      <c r="E62" s="16">
        <v>3044.5714285714284</v>
      </c>
    </row>
    <row r="63" spans="1:5" ht="21.75" customHeight="1" x14ac:dyDescent="0.25">
      <c r="A63" s="6">
        <v>13</v>
      </c>
      <c r="B63" s="14" t="s">
        <v>59</v>
      </c>
      <c r="C63" s="15"/>
      <c r="D63" s="8" t="s">
        <v>61</v>
      </c>
      <c r="E63" s="16">
        <v>3531.4285714285716</v>
      </c>
    </row>
    <row r="64" spans="1:5" ht="21.75" customHeight="1" x14ac:dyDescent="0.25">
      <c r="A64" s="6">
        <v>14</v>
      </c>
      <c r="B64" s="14" t="s">
        <v>51</v>
      </c>
      <c r="C64" s="15"/>
      <c r="D64" s="8" t="s">
        <v>57</v>
      </c>
      <c r="E64" s="16">
        <v>3927.4285714285716</v>
      </c>
    </row>
    <row r="65" spans="1:5" ht="21.75" customHeight="1" x14ac:dyDescent="0.25">
      <c r="A65" s="6">
        <v>15</v>
      </c>
      <c r="B65" s="7" t="s">
        <v>69</v>
      </c>
      <c r="C65" s="7"/>
      <c r="D65" s="8" t="s">
        <v>75</v>
      </c>
      <c r="E65" s="16">
        <v>5075</v>
      </c>
    </row>
    <row r="66" spans="1:5" ht="21.75" customHeight="1" x14ac:dyDescent="0.25">
      <c r="A66" s="6">
        <v>16</v>
      </c>
      <c r="B66" s="25" t="s">
        <v>68</v>
      </c>
      <c r="C66" s="7"/>
      <c r="D66" s="25" t="s">
        <v>67</v>
      </c>
      <c r="E66" s="16">
        <v>8000</v>
      </c>
    </row>
    <row r="67" spans="1:5" x14ac:dyDescent="0.25">
      <c r="A67" s="6">
        <v>17</v>
      </c>
      <c r="B67" s="14" t="s">
        <v>54</v>
      </c>
      <c r="C67" s="15"/>
      <c r="D67" s="8" t="s">
        <v>52</v>
      </c>
      <c r="E67" s="16">
        <v>808.02857142857147</v>
      </c>
    </row>
    <row r="68" spans="1:5" x14ac:dyDescent="0.25">
      <c r="A68" s="6">
        <v>18</v>
      </c>
      <c r="B68" s="14" t="s">
        <v>55</v>
      </c>
      <c r="C68" s="15"/>
      <c r="D68" s="8" t="s">
        <v>53</v>
      </c>
      <c r="E68" s="16">
        <v>926.69387755102036</v>
      </c>
    </row>
  </sheetData>
  <mergeCells count="11">
    <mergeCell ref="A49:E49"/>
    <mergeCell ref="A28:E28"/>
    <mergeCell ref="C21:C22"/>
    <mergeCell ref="E1:E2"/>
    <mergeCell ref="C36:C48"/>
    <mergeCell ref="A1:D1"/>
    <mergeCell ref="A3:D3"/>
    <mergeCell ref="A2:D2"/>
    <mergeCell ref="C17:C18"/>
    <mergeCell ref="C19:C20"/>
    <mergeCell ref="A35:E35"/>
  </mergeCells>
  <phoneticPr fontId="24" type="noConversion"/>
  <hyperlinks>
    <hyperlink ref="E1" r:id="rId1" xr:uid="{551A6FAF-9250-4D88-B1F9-C39D987D5ABE}"/>
  </hyperlinks>
  <pageMargins left="0.7" right="0.7" top="0.75" bottom="0.75" header="0.3" footer="0.3"/>
  <pageSetup paperSize="9" scale="37" fitToHeight="0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ВЕРСТАКИ_Легкие</vt:lpstr>
    </vt:vector>
  </TitlesOfParts>
  <Company>diakov.net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Арсенал</dc:creator>
  <cp:lastModifiedBy>Arsenal Servis</cp:lastModifiedBy>
  <cp:lastPrinted>2021-06-22T15:18:14Z</cp:lastPrinted>
  <dcterms:created xsi:type="dcterms:W3CDTF">2020-07-27T11:08:11Z</dcterms:created>
  <dcterms:modified xsi:type="dcterms:W3CDTF">2025-09-09T13:31:53Z</dcterms:modified>
</cp:coreProperties>
</file>